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共有フォルダ\410_上下水道課\020_業務係\03 下水道\【経営比較分析表】関係\R4(R3年度分)\"/>
    </mc:Choice>
  </mc:AlternateContent>
  <workbookProtection workbookAlgorithmName="SHA-512" workbookHashValue="q7XYTVvPxHxA25HmmjtFc6u81gj6ciwDRl2279K+Uq4tFdG46kwdX2kCnlBMPr8g8IWiiEucTbZCWvql+cyP4A==" workbookSaltValue="CTiDroB3uBSVmSg5hZu4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B8" i="4"/>
  <c r="AT8" i="4"/>
  <c r="W8" i="4"/>
  <c r="P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<sst xmlns="http://schemas.openxmlformats.org/spreadsheetml/2006/main" count="299" uniqueCount="118">
  <si>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</si>
  <si>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</si>
  <si>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</si>
  <si>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</si>
  <si>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</si>
  <si>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</si>
  <si>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</si>
  <si>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</si>
  <si>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</si>
  <si>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</si>
  <si>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</si>
  <si>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</si>
  <si>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</si>
  <si>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</si>
  <si>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</si>
  <si>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</si>
  <si>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</si>
  <si>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</si>
  <si>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</si>
  <si>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</si>
  <si>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</si>
  <si>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</si>
  <si>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</si>
  <si>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</si>
  <si>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</si>
  <si>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</si>
  <si>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</si>
  <si>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</si>
  <si>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</si>
  <si>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</si>
  <si>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</si>
  <si>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</si>
  <si>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</si>
  <si>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</si>
  <si>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</si>
  <si>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</si>
  <si>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</si>
  <si>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</si>
  <si>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</si>
  <si>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</si>
  <si>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</si>
  <si>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</si>
  <si>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</si>
  <si>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</si>
  <si>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</si>
  <si>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</si>
  <si>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</si>
  <si>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</si>
  <si>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</si>
  <si>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</si>
  <si>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</si>
  <si>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</si>
  <si>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</si>
  <si>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</si>
  <si>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</si>
  <si>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</si>
  <si>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</si>
  <si>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</si>
  <si>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</si>
  <si>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</si>
  <si>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</si>
  <si>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</si>
  <si>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</si>
  <si>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</si>
  <si>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</si>
  <si>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</si>
  <si>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</si>
  <si>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</si>
  <si>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</si>
  <si>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</si>
  <si>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</si>
  <si>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</si>
  <si>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</si>
  <si>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</si>
  <si>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</si>
  <si>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</si>
  <si>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</si>
  <si>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</si>
  <si>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</si>
  <si>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</si>
  <si>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</si>
  <si>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</si>
  <si>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</si>
  <si>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</si>
  <si>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</si>
  <si>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</si>
  <si>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</si>
  <si>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</si>
  <si>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</si>
  <si>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</si>
  <si>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</si>
  <si>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</si>
  <si>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</si>
  <si>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</si>
  <si>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</si>
  <si>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</si>
  <si>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</si>
  <si>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</si>
  <si>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</si>
  <si>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</si>
  <si>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</si>
  <si>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</si>
  <si>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</si>
  <si>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</si>
  <si>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</si>
  <si>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</si>
  <si>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</si>
  <si>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</si>
  <si>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</si>
  <si>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</si>
  <si>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</si>
  <si>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</si>
  <si>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</si>
  <si>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</si>
  <si>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</si>
  <si>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本市の下水道事業は財政面において「繰入金」という外部要因に大きく左右される状況下にある。
R1年度で未普及区域整備が完了し、維持管理が主体となっていくため、経費の削減による支出の抑制等に努めていく。
人口減少や節水技術等の高まりによる「水需要」の減少により、下水道使用料収入の先行きも不透明であり、経営戦略の見直しも含め、下水道事業の抜本的見直しや繰入金収入のルール化・平準化に努めていく必要がある。
</t>
    <phoneticPr fontId="4"/>
  </si>
  <si>
    <t>①経常収支比率については100%を超えており、見た目上は単年度収支が黒字となっているが、下水道事業自体が一般会計からの繰入金に大きく依存する体質となっており、今後の課題と考えている。
③流動比率は流動資産の現金が絶対的に少ないうえ、建設改良費に充てた企業債償還金の割合が非常に高いため、平均値よりも大幅に下回っている。
④企業債残高対事業規模比率は平均値より高く、H29～R1に実施した未普及区域整備のための企業債発行額の増加による影響と考えられる。
※R2と大きく比率が違うのはR2の数値に誤りがあったため。
⑤経費回収率は概ね良好である。しかし、人口減少や節水機器の普及により、今後使用料収入が増加し続ける保証はなく、汚水処理費用のさらなる削減を図り、現行の水準を維持していく。
⑥汚水処理原価については、平均値を下回っているが、今後も厳しい経営環境が予想されるため、経費削減等に努める。また、不明水の増加は処理経費の増加に繋がるため、早急に原因を調査し、改善に努める。
⑦施設利用率については、公共下水道事業の処理場に接続し、本事業では終末処理場を保有しないことから指標はない。
⑧水洗化率は平均値より低くなっている。H29からR1年度にかけて未普及区域整備を進めたものの、加入が想定より進んでいない状況である。今後も引き続き加入促進に努めていく。</t>
    <rPh sb="230" eb="231">
      <t>オオ</t>
    </rPh>
    <rPh sb="233" eb="235">
      <t>ヒリツ</t>
    </rPh>
    <rPh sb="236" eb="237">
      <t>チガ</t>
    </rPh>
    <rPh sb="243" eb="245">
      <t>スウチ</t>
    </rPh>
    <rPh sb="246" eb="247">
      <t>アヤマ</t>
    </rPh>
    <rPh sb="263" eb="264">
      <t>オオム</t>
    </rPh>
    <phoneticPr fontId="4"/>
  </si>
  <si>
    <t xml:space="preserve">H19に供用開始し、経過年数は比較的浅いため、現時点で懸念される要素はない。
将来的に管渠更新を計画的に実施できるよう、下水道台帳のシステム化を図るとともに、ストックマネジメント計画の策定等の施策を講じながら、先を見据えた老朽化対策が必要になっていくものと考えられる。
分析結果のうち、①有形固定資産減価償却率については、企業会計移行2年目のため数値は低くなっている。法適用前開始前の償却累計額を含めた本当の減価償却率についてはR3年度で26.7%となっている。
②管渠老朽化率、③管渠改善率は当該年度時点で法定耐用年数を超えている管渠がない。
</t>
    <rPh sb="168" eb="169">
      <t>ネン</t>
    </rPh>
    <rPh sb="169" eb="170">
      <t>メ</t>
    </rPh>
    <rPh sb="173" eb="175">
      <t>スウチ</t>
    </rPh>
    <rPh sb="176" eb="177">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</si>
</sst>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6D-4750-87BC-E7402B3AD3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0.1</c:v>
                </c:pt>
              </c:numCache>
            </c:numRef>
          </c:val>
          <c:smooth val="0"/>
          <c:extLst>
            <c:ext xmlns:c16="http://schemas.microsoft.com/office/drawing/2014/chart" uri="{C3380CC4-5D6E-409C-BE32-E72D297353CC}">
              <c16:uniqueId val="{00000001-D76D-4750-87BC-E7402B3AD3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A2-4D5A-B94F-1C5234CA3AC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36.71</c:v>
                </c:pt>
                <c:pt idx="4">
                  <c:v>42.28</c:v>
                </c:pt>
              </c:numCache>
            </c:numRef>
          </c:val>
          <c:smooth val="0"/>
          <c:extLst>
            <c:ext xmlns:c16="http://schemas.microsoft.com/office/drawing/2014/chart" uri="{C3380CC4-5D6E-409C-BE32-E72D297353CC}">
              <c16:uniqueId val="{00000001-3FA2-4D5A-B94F-1C5234CA3AC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61.98</c:v>
                </c:pt>
                <c:pt idx="4">
                  <c:v>63.06</c:v>
                </c:pt>
              </c:numCache>
            </c:numRef>
          </c:val>
          <c:extLst>
            <c:ext xmlns:c16="http://schemas.microsoft.com/office/drawing/2014/chart" uri="{C3380CC4-5D6E-409C-BE32-E72D297353CC}">
              <c16:uniqueId val="{00000000-D3DA-4333-8C15-CD6FF37764C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70.05</c:v>
                </c:pt>
                <c:pt idx="4">
                  <c:v>84.34</c:v>
                </c:pt>
              </c:numCache>
            </c:numRef>
          </c:val>
          <c:smooth val="0"/>
          <c:extLst>
            <c:ext xmlns:c16="http://schemas.microsoft.com/office/drawing/2014/chart" uri="{C3380CC4-5D6E-409C-BE32-E72D297353CC}">
              <c16:uniqueId val="{00000001-D3DA-4333-8C15-CD6FF37764C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105.72</c:v>
                </c:pt>
                <c:pt idx="4">
                  <c:v>103.16</c:v>
                </c:pt>
              </c:numCache>
            </c:numRef>
          </c:val>
          <c:extLst>
            <c:ext xmlns:c16="http://schemas.microsoft.com/office/drawing/2014/chart" uri="{C3380CC4-5D6E-409C-BE32-E72D297353CC}">
              <c16:uniqueId val="{00000000-4C4C-4F31-8C94-95FB0C19FB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100.3</c:v>
                </c:pt>
                <c:pt idx="4">
                  <c:v>106.09</c:v>
                </c:pt>
              </c:numCache>
            </c:numRef>
          </c:val>
          <c:smooth val="0"/>
          <c:extLst>
            <c:ext xmlns:c16="http://schemas.microsoft.com/office/drawing/2014/chart" uri="{C3380CC4-5D6E-409C-BE32-E72D297353CC}">
              <c16:uniqueId val="{00000001-4C4C-4F31-8C94-95FB0C19FB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2.66</c:v>
                </c:pt>
                <c:pt idx="4">
                  <c:v>5.3</c:v>
                </c:pt>
              </c:numCache>
            </c:numRef>
          </c:val>
          <c:extLst>
            <c:ext xmlns:c16="http://schemas.microsoft.com/office/drawing/2014/chart" uri="{C3380CC4-5D6E-409C-BE32-E72D297353CC}">
              <c16:uniqueId val="{00000000-8C89-45B8-97B7-EA360A87CC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15.82</c:v>
                </c:pt>
                <c:pt idx="4">
                  <c:v>22.79</c:v>
                </c:pt>
              </c:numCache>
            </c:numRef>
          </c:val>
          <c:smooth val="0"/>
          <c:extLst>
            <c:ext xmlns:c16="http://schemas.microsoft.com/office/drawing/2014/chart" uri="{C3380CC4-5D6E-409C-BE32-E72D297353CC}">
              <c16:uniqueId val="{00000001-8C89-45B8-97B7-EA360A87CC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08-4C9F-A12B-2D5E171AA38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c:ext xmlns:c16="http://schemas.microsoft.com/office/drawing/2014/chart" uri="{C3380CC4-5D6E-409C-BE32-E72D297353CC}">
              <c16:uniqueId val="{00000001-F608-4C9F-A12B-2D5E171AA38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50-4514-9FE8-3F886AB4B6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254.91</c:v>
                </c:pt>
                <c:pt idx="4">
                  <c:v>69.42</c:v>
                </c:pt>
              </c:numCache>
            </c:numRef>
          </c:val>
          <c:smooth val="0"/>
          <c:extLst>
            <c:ext xmlns:c16="http://schemas.microsoft.com/office/drawing/2014/chart" uri="{C3380CC4-5D6E-409C-BE32-E72D297353CC}">
              <c16:uniqueId val="{00000001-EF50-4514-9FE8-3F886AB4B6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16.440000000000001</c:v>
                </c:pt>
                <c:pt idx="4">
                  <c:v>19.86</c:v>
                </c:pt>
              </c:numCache>
            </c:numRef>
          </c:val>
          <c:extLst>
            <c:ext xmlns:c16="http://schemas.microsoft.com/office/drawing/2014/chart" uri="{C3380CC4-5D6E-409C-BE32-E72D297353CC}">
              <c16:uniqueId val="{00000000-C2A8-4C74-BDFA-514F08443F3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64.17</c:v>
                </c:pt>
                <c:pt idx="4">
                  <c:v>43.07</c:v>
                </c:pt>
              </c:numCache>
            </c:numRef>
          </c:val>
          <c:smooth val="0"/>
          <c:extLst>
            <c:ext xmlns:c16="http://schemas.microsoft.com/office/drawing/2014/chart" uri="{C3380CC4-5D6E-409C-BE32-E72D297353CC}">
              <c16:uniqueId val="{00000001-C2A8-4C74-BDFA-514F08443F3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1945.61</c:v>
                </c:pt>
                <c:pt idx="4">
                  <c:v>1444.43</c:v>
                </c:pt>
              </c:numCache>
            </c:numRef>
          </c:val>
          <c:extLst>
            <c:ext xmlns:c16="http://schemas.microsoft.com/office/drawing/2014/chart" uri="{C3380CC4-5D6E-409C-BE32-E72D297353CC}">
              <c16:uniqueId val="{00000000-08EB-48D0-B9E9-205EA64FBF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1209.45</c:v>
                </c:pt>
                <c:pt idx="4">
                  <c:v>1163.75</c:v>
                </c:pt>
              </c:numCache>
            </c:numRef>
          </c:val>
          <c:smooth val="0"/>
          <c:extLst>
            <c:ext xmlns:c16="http://schemas.microsoft.com/office/drawing/2014/chart" uri="{C3380CC4-5D6E-409C-BE32-E72D297353CC}">
              <c16:uniqueId val="{00000001-08EB-48D0-B9E9-205EA64FBF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c:v>
                </c:pt>
                <c:pt idx="4">
                  <c:v>90.32</c:v>
                </c:pt>
              </c:numCache>
            </c:numRef>
          </c:val>
          <c:extLst>
            <c:ext xmlns:c16="http://schemas.microsoft.com/office/drawing/2014/chart" uri="{C3380CC4-5D6E-409C-BE32-E72D297353CC}">
              <c16:uniqueId val="{00000000-EEA8-4680-8740-AC6686674B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55.93</c:v>
                </c:pt>
                <c:pt idx="4">
                  <c:v>72.599999999999994</c:v>
                </c:pt>
              </c:numCache>
            </c:numRef>
          </c:val>
          <c:smooth val="0"/>
          <c:extLst>
            <c:ext xmlns:c16="http://schemas.microsoft.com/office/drawing/2014/chart" uri="{C3380CC4-5D6E-409C-BE32-E72D297353CC}">
              <c16:uniqueId val="{00000001-EEA8-4680-8740-AC6686674B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190.62</c:v>
                </c:pt>
                <c:pt idx="4">
                  <c:v>211.31</c:v>
                </c:pt>
              </c:numCache>
            </c:numRef>
          </c:val>
          <c:extLst>
            <c:ext xmlns:c16="http://schemas.microsoft.com/office/drawing/2014/chart" uri="{C3380CC4-5D6E-409C-BE32-E72D297353CC}">
              <c16:uniqueId val="{00000000-33EA-4B2A-92F9-6D27AD74B0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289.60000000000002</c:v>
                </c:pt>
                <c:pt idx="4">
                  <c:v>228.64</c:v>
                </c:pt>
              </c:numCache>
            </c:numRef>
          </c:val>
          <c:smooth val="0"/>
          <c:extLst>
            <c:ext xmlns:c16="http://schemas.microsoft.com/office/drawing/2014/chart" uri="{C3380CC4-5D6E-409C-BE32-E72D297353CC}">
              <c16:uniqueId val="{00000001-33EA-4B2A-92F9-6D27AD74B0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長井市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25786</v>
      </c>
      <c r="AM8" s="46"/>
      <c r="AN8" s="46"/>
      <c r="AO8" s="46"/>
      <c r="AP8" s="46"/>
      <c r="AQ8" s="46"/>
      <c r="AR8" s="46"/>
      <c r="AS8" s="46"/>
      <c r="AT8" s="45">
        <f>データ!T6</f>
        <v>214.67</v>
      </c>
      <c r="AU8" s="45"/>
      <c r="AV8" s="45"/>
      <c r="AW8" s="45"/>
      <c r="AX8" s="45"/>
      <c r="AY8" s="45"/>
      <c r="AZ8" s="45"/>
      <c r="BA8" s="45"/>
      <c r="BB8" s="45">
        <f>データ!U6</f>
        <v>120.12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33.86</v>
      </c>
      <c r="J10" s="45"/>
      <c r="K10" s="45"/>
      <c r="L10" s="45"/>
      <c r="M10" s="45"/>
      <c r="N10" s="45"/>
      <c r="O10" s="45"/>
      <c r="P10" s="45">
        <f>データ!P6</f>
        <v>4.84</v>
      </c>
      <c r="Q10" s="45"/>
      <c r="R10" s="45"/>
      <c r="S10" s="45"/>
      <c r="T10" s="45"/>
      <c r="U10" s="45"/>
      <c r="V10" s="45"/>
      <c r="W10" s="45">
        <f>データ!Q6</f>
        <v>61.19</v>
      </c>
      <c r="X10" s="45"/>
      <c r="Y10" s="45"/>
      <c r="Z10" s="45"/>
      <c r="AA10" s="45"/>
      <c r="AB10" s="45"/>
      <c r="AC10" s="45"/>
      <c r="AD10" s="46">
        <f>データ!R6</f>
        <v>4015</v>
      </c>
      <c r="AE10" s="46"/>
      <c r="AF10" s="46"/>
      <c r="AG10" s="46"/>
      <c r="AH10" s="46"/>
      <c r="AI10" s="46"/>
      <c r="AJ10" s="46"/>
      <c r="AK10" s="2"/>
      <c r="AL10" s="46">
        <f>データ!V6</f>
        <v>1240</v>
      </c>
      <c r="AM10" s="46"/>
      <c r="AN10" s="46"/>
      <c r="AO10" s="46"/>
      <c r="AP10" s="46"/>
      <c r="AQ10" s="46"/>
      <c r="AR10" s="46"/>
      <c r="AS10" s="46"/>
      <c r="AT10" s="45">
        <f>データ!W6</f>
        <v>0.96</v>
      </c>
      <c r="AU10" s="45"/>
      <c r="AV10" s="45"/>
      <c r="AW10" s="45"/>
      <c r="AX10" s="45"/>
      <c r="AY10" s="45"/>
      <c r="AZ10" s="45"/>
      <c r="BA10" s="45"/>
      <c r="BB10" s="45">
        <f>データ!X6</f>
        <v>1291.67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9A01wN7DMG9yw+1C9W4iiAk6m2BJ3TfrG7+7AfHhcKycNxH6VUw1tpHmP6gDX0fy7encJQNehJ8l8NVwUK2CIg==" saltValue="tInLqPEPYn39RedaKk5b6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62090</v>
      </c>
      <c r="D6" s="19">
        <f t="shared" si="3"/>
        <v>46</v>
      </c>
      <c r="E6" s="19">
        <f t="shared" si="3"/>
        <v>17</v>
      </c>
      <c r="F6" s="19">
        <f t="shared" si="3"/>
        <v>4</v>
      </c>
      <c r="G6" s="19">
        <f t="shared" si="3"/>
        <v>0</v>
      </c>
      <c r="H6" s="19" t="str">
        <f t="shared" si="3"/>
        <v>山形県　長井市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33.86</v>
      </c>
      <c r="P6" s="20">
        <f t="shared" si="3"/>
        <v>4.84</v>
      </c>
      <c r="Q6" s="20">
        <f t="shared" si="3"/>
        <v>61.19</v>
      </c>
      <c r="R6" s="20">
        <f t="shared" si="3"/>
        <v>4015</v>
      </c>
      <c r="S6" s="20">
        <f t="shared" si="3"/>
        <v>25786</v>
      </c>
      <c r="T6" s="20">
        <f t="shared" si="3"/>
        <v>214.67</v>
      </c>
      <c r="U6" s="20">
        <f t="shared" si="3"/>
        <v>120.12</v>
      </c>
      <c r="V6" s="20">
        <f t="shared" si="3"/>
        <v>1240</v>
      </c>
      <c r="W6" s="20">
        <f t="shared" si="3"/>
        <v>0.96</v>
      </c>
      <c r="X6" s="20">
        <f t="shared" si="3"/>
        <v>1291.67</v>
      </c>
      <c r="Y6" s="21" t="str">
        <f>IF(Y7="",NA(),Y7)</f>
        <v>-</v>
      </c>
      <c r="Z6" s="21" t="str">
        <f t="shared" ref="Z6:AH6" si="4">IF(Z7="",NA(),Z7)</f>
        <v>-</v>
      </c>
      <c r="AA6" s="21" t="str">
        <f t="shared" si="4"/>
        <v>-</v>
      </c>
      <c r="AB6" s="21">
        <f t="shared" si="4"/>
        <v>105.72</v>
      </c>
      <c r="AC6" s="21">
        <f t="shared" si="4"/>
        <v>103.16</v>
      </c>
      <c r="AD6" s="21" t="str">
        <f t="shared" si="4"/>
        <v>-</v>
      </c>
      <c r="AE6" s="21" t="str">
        <f t="shared" si="4"/>
        <v>-</v>
      </c>
      <c r="AF6" s="21" t="str">
        <f t="shared" si="4"/>
        <v>-</v>
      </c>
      <c r="AG6" s="21">
        <f t="shared" si="4"/>
        <v>100.3</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254.91</v>
      </c>
      <c r="AS6" s="21">
        <f t="shared" si="5"/>
        <v>69.42</v>
      </c>
      <c r="AT6" s="20" t="str">
        <f>IF(AT7="","",IF(AT7="-","【-】","【"&amp;SUBSTITUTE(TEXT(AT7,"#,##0.00"),"-","△")&amp;"】"))</f>
        <v>【63.89】</v>
      </c>
      <c r="AU6" s="21" t="str">
        <f>IF(AU7="",NA(),AU7)</f>
        <v>-</v>
      </c>
      <c r="AV6" s="21" t="str">
        <f t="shared" ref="AV6:BD6" si="6">IF(AV7="",NA(),AV7)</f>
        <v>-</v>
      </c>
      <c r="AW6" s="21" t="str">
        <f t="shared" si="6"/>
        <v>-</v>
      </c>
      <c r="AX6" s="21">
        <f t="shared" si="6"/>
        <v>16.440000000000001</v>
      </c>
      <c r="AY6" s="21">
        <f t="shared" si="6"/>
        <v>19.86</v>
      </c>
      <c r="AZ6" s="21" t="str">
        <f t="shared" si="6"/>
        <v>-</v>
      </c>
      <c r="BA6" s="21" t="str">
        <f t="shared" si="6"/>
        <v>-</v>
      </c>
      <c r="BB6" s="21" t="str">
        <f t="shared" si="6"/>
        <v>-</v>
      </c>
      <c r="BC6" s="21">
        <f t="shared" si="6"/>
        <v>64.17</v>
      </c>
      <c r="BD6" s="21">
        <f t="shared" si="6"/>
        <v>43.07</v>
      </c>
      <c r="BE6" s="20" t="str">
        <f>IF(BE7="","",IF(BE7="-","【-】","【"&amp;SUBSTITUTE(TEXT(BE7,"#,##0.00"),"-","△")&amp;"】"))</f>
        <v>【44.07】</v>
      </c>
      <c r="BF6" s="21" t="str">
        <f>IF(BF7="",NA(),BF7)</f>
        <v>-</v>
      </c>
      <c r="BG6" s="21" t="str">
        <f t="shared" ref="BG6:BO6" si="7">IF(BG7="",NA(),BG7)</f>
        <v>-</v>
      </c>
      <c r="BH6" s="21" t="str">
        <f t="shared" si="7"/>
        <v>-</v>
      </c>
      <c r="BI6" s="21">
        <f t="shared" si="7"/>
        <v>1945.61</v>
      </c>
      <c r="BJ6" s="21">
        <f t="shared" si="7"/>
        <v>1444.43</v>
      </c>
      <c r="BK6" s="21" t="str">
        <f t="shared" si="7"/>
        <v>-</v>
      </c>
      <c r="BL6" s="21" t="str">
        <f t="shared" si="7"/>
        <v>-</v>
      </c>
      <c r="BM6" s="21" t="str">
        <f t="shared" si="7"/>
        <v>-</v>
      </c>
      <c r="BN6" s="21">
        <f t="shared" si="7"/>
        <v>1209.45</v>
      </c>
      <c r="BO6" s="21">
        <f t="shared" si="7"/>
        <v>1163.75</v>
      </c>
      <c r="BP6" s="20" t="str">
        <f>IF(BP7="","",IF(BP7="-","【-】","【"&amp;SUBSTITUTE(TEXT(BP7,"#,##0.00"),"-","△")&amp;"】"))</f>
        <v>【1,201.79】</v>
      </c>
      <c r="BQ6" s="21" t="str">
        <f>IF(BQ7="",NA(),BQ7)</f>
        <v>-</v>
      </c>
      <c r="BR6" s="21" t="str">
        <f t="shared" ref="BR6:BZ6" si="8">IF(BR7="",NA(),BR7)</f>
        <v>-</v>
      </c>
      <c r="BS6" s="21" t="str">
        <f t="shared" si="8"/>
        <v>-</v>
      </c>
      <c r="BT6" s="21">
        <f t="shared" si="8"/>
        <v>100</v>
      </c>
      <c r="BU6" s="21">
        <f t="shared" si="8"/>
        <v>90.32</v>
      </c>
      <c r="BV6" s="21" t="str">
        <f t="shared" si="8"/>
        <v>-</v>
      </c>
      <c r="BW6" s="21" t="str">
        <f t="shared" si="8"/>
        <v>-</v>
      </c>
      <c r="BX6" s="21" t="str">
        <f t="shared" si="8"/>
        <v>-</v>
      </c>
      <c r="BY6" s="21">
        <f t="shared" si="8"/>
        <v>55.93</v>
      </c>
      <c r="BZ6" s="21">
        <f t="shared" si="8"/>
        <v>72.599999999999994</v>
      </c>
      <c r="CA6" s="20" t="str">
        <f>IF(CA7="","",IF(CA7="-","【-】","【"&amp;SUBSTITUTE(TEXT(CA7,"#,##0.00"),"-","△")&amp;"】"))</f>
        <v>【75.31】</v>
      </c>
      <c r="CB6" s="21" t="str">
        <f>IF(CB7="",NA(),CB7)</f>
        <v>-</v>
      </c>
      <c r="CC6" s="21" t="str">
        <f t="shared" ref="CC6:CK6" si="9">IF(CC7="",NA(),CC7)</f>
        <v>-</v>
      </c>
      <c r="CD6" s="21" t="str">
        <f t="shared" si="9"/>
        <v>-</v>
      </c>
      <c r="CE6" s="21">
        <f t="shared" si="9"/>
        <v>190.62</v>
      </c>
      <c r="CF6" s="21">
        <f t="shared" si="9"/>
        <v>211.31</v>
      </c>
      <c r="CG6" s="21" t="str">
        <f t="shared" si="9"/>
        <v>-</v>
      </c>
      <c r="CH6" s="21" t="str">
        <f t="shared" si="9"/>
        <v>-</v>
      </c>
      <c r="CI6" s="21" t="str">
        <f t="shared" si="9"/>
        <v>-</v>
      </c>
      <c r="CJ6" s="21">
        <f t="shared" si="9"/>
        <v>289.60000000000002</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36.71</v>
      </c>
      <c r="CV6" s="21">
        <f t="shared" si="10"/>
        <v>42.28</v>
      </c>
      <c r="CW6" s="20" t="str">
        <f>IF(CW7="","",IF(CW7="-","【-】","【"&amp;SUBSTITUTE(TEXT(CW7,"#,##0.00"),"-","△")&amp;"】"))</f>
        <v>【42.57】</v>
      </c>
      <c r="CX6" s="21" t="str">
        <f>IF(CX7="",NA(),CX7)</f>
        <v>-</v>
      </c>
      <c r="CY6" s="21" t="str">
        <f t="shared" ref="CY6:DG6" si="11">IF(CY7="",NA(),CY7)</f>
        <v>-</v>
      </c>
      <c r="CZ6" s="21" t="str">
        <f t="shared" si="11"/>
        <v>-</v>
      </c>
      <c r="DA6" s="21">
        <f t="shared" si="11"/>
        <v>61.98</v>
      </c>
      <c r="DB6" s="21">
        <f t="shared" si="11"/>
        <v>63.06</v>
      </c>
      <c r="DC6" s="21" t="str">
        <f t="shared" si="11"/>
        <v>-</v>
      </c>
      <c r="DD6" s="21" t="str">
        <f t="shared" si="11"/>
        <v>-</v>
      </c>
      <c r="DE6" s="21" t="str">
        <f t="shared" si="11"/>
        <v>-</v>
      </c>
      <c r="DF6" s="21">
        <f t="shared" si="11"/>
        <v>70.05</v>
      </c>
      <c r="DG6" s="21">
        <f t="shared" si="11"/>
        <v>84.34</v>
      </c>
      <c r="DH6" s="20" t="str">
        <f>IF(DH7="","",IF(DH7="-","【-】","【"&amp;SUBSTITUTE(TEXT(DH7,"#,##0.00"),"-","△")&amp;"】"))</f>
        <v>【85.24】</v>
      </c>
      <c r="DI6" s="21" t="str">
        <f>IF(DI7="",NA(),DI7)</f>
        <v>-</v>
      </c>
      <c r="DJ6" s="21" t="str">
        <f t="shared" ref="DJ6:DR6" si="12">IF(DJ7="",NA(),DJ7)</f>
        <v>-</v>
      </c>
      <c r="DK6" s="21" t="str">
        <f t="shared" si="12"/>
        <v>-</v>
      </c>
      <c r="DL6" s="21">
        <f t="shared" si="12"/>
        <v>2.66</v>
      </c>
      <c r="DM6" s="21">
        <f t="shared" si="12"/>
        <v>5.3</v>
      </c>
      <c r="DN6" s="21" t="str">
        <f t="shared" si="12"/>
        <v>-</v>
      </c>
      <c r="DO6" s="21" t="str">
        <f t="shared" si="12"/>
        <v>-</v>
      </c>
      <c r="DP6" s="21" t="str">
        <f t="shared" si="12"/>
        <v>-</v>
      </c>
      <c r="DQ6" s="21">
        <f t="shared" si="12"/>
        <v>15.82</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0.1</v>
      </c>
      <c r="EO6" s="20" t="str">
        <f>IF(EO7="","",IF(EO7="-","【-】","【"&amp;SUBSTITUTE(TEXT(EO7,"#,##0.00"),"-","△")&amp;"】"))</f>
        <v>【0.15】</v>
      </c>
    </row>
    <row r="7" spans="1:148" s="22" customFormat="1" x14ac:dyDescent="0.15">
      <c r="A7" s="14"/>
      <c r="B7" s="23">
        <v>2021</v>
      </c>
      <c r="C7" s="23">
        <v>62090</v>
      </c>
      <c r="D7" s="23">
        <v>46</v>
      </c>
      <c r="E7" s="23">
        <v>17</v>
      </c>
      <c r="F7" s="23">
        <v>4</v>
      </c>
      <c r="G7" s="23">
        <v>0</v>
      </c>
      <c r="H7" s="23" t="s">
        <v>96</v>
      </c>
      <c r="I7" s="23" t="s">
        <v>97</v>
      </c>
      <c r="J7" s="23" t="s">
        <v>98</v>
      </c>
      <c r="K7" s="23" t="s">
        <v>99</v>
      </c>
      <c r="L7" s="23" t="s">
        <v>100</v>
      </c>
      <c r="M7" s="23" t="s">
        <v>101</v>
      </c>
      <c r="N7" s="24" t="s">
        <v>102</v>
      </c>
      <c r="O7" s="24">
        <v>33.86</v>
      </c>
      <c r="P7" s="24">
        <v>4.84</v>
      </c>
      <c r="Q7" s="24">
        <v>61.19</v>
      </c>
      <c r="R7" s="24">
        <v>4015</v>
      </c>
      <c r="S7" s="24">
        <v>25786</v>
      </c>
      <c r="T7" s="24">
        <v>214.67</v>
      </c>
      <c r="U7" s="24">
        <v>120.12</v>
      </c>
      <c r="V7" s="24">
        <v>1240</v>
      </c>
      <c r="W7" s="24">
        <v>0.96</v>
      </c>
      <c r="X7" s="24">
        <v>1291.67</v>
      </c>
      <c r="Y7" s="24" t="s">
        <v>102</v>
      </c>
      <c r="Z7" s="24" t="s">
        <v>102</v>
      </c>
      <c r="AA7" s="24" t="s">
        <v>102</v>
      </c>
      <c r="AB7" s="24">
        <v>105.72</v>
      </c>
      <c r="AC7" s="24">
        <v>103.16</v>
      </c>
      <c r="AD7" s="24" t="s">
        <v>102</v>
      </c>
      <c r="AE7" s="24" t="s">
        <v>102</v>
      </c>
      <c r="AF7" s="24" t="s">
        <v>102</v>
      </c>
      <c r="AG7" s="24">
        <v>100.3</v>
      </c>
      <c r="AH7" s="24">
        <v>106.09</v>
      </c>
      <c r="AI7" s="24">
        <v>105.35</v>
      </c>
      <c r="AJ7" s="24" t="s">
        <v>102</v>
      </c>
      <c r="AK7" s="24" t="s">
        <v>102</v>
      </c>
      <c r="AL7" s="24" t="s">
        <v>102</v>
      </c>
      <c r="AM7" s="24">
        <v>0</v>
      </c>
      <c r="AN7" s="24">
        <v>0</v>
      </c>
      <c r="AO7" s="24" t="s">
        <v>102</v>
      </c>
      <c r="AP7" s="24" t="s">
        <v>102</v>
      </c>
      <c r="AQ7" s="24" t="s">
        <v>102</v>
      </c>
      <c r="AR7" s="24">
        <v>254.91</v>
      </c>
      <c r="AS7" s="24">
        <v>69.42</v>
      </c>
      <c r="AT7" s="24">
        <v>63.89</v>
      </c>
      <c r="AU7" s="24" t="s">
        <v>102</v>
      </c>
      <c r="AV7" s="24" t="s">
        <v>102</v>
      </c>
      <c r="AW7" s="24" t="s">
        <v>102</v>
      </c>
      <c r="AX7" s="24">
        <v>16.440000000000001</v>
      </c>
      <c r="AY7" s="24">
        <v>19.86</v>
      </c>
      <c r="AZ7" s="24" t="s">
        <v>102</v>
      </c>
      <c r="BA7" s="24" t="s">
        <v>102</v>
      </c>
      <c r="BB7" s="24" t="s">
        <v>102</v>
      </c>
      <c r="BC7" s="24">
        <v>64.17</v>
      </c>
      <c r="BD7" s="24">
        <v>43.07</v>
      </c>
      <c r="BE7" s="24">
        <v>44.07</v>
      </c>
      <c r="BF7" s="24" t="s">
        <v>102</v>
      </c>
      <c r="BG7" s="24" t="s">
        <v>102</v>
      </c>
      <c r="BH7" s="24" t="s">
        <v>102</v>
      </c>
      <c r="BI7" s="24">
        <v>1945.61</v>
      </c>
      <c r="BJ7" s="24">
        <v>1444.43</v>
      </c>
      <c r="BK7" s="24" t="s">
        <v>102</v>
      </c>
      <c r="BL7" s="24" t="s">
        <v>102</v>
      </c>
      <c r="BM7" s="24" t="s">
        <v>102</v>
      </c>
      <c r="BN7" s="24">
        <v>1209.45</v>
      </c>
      <c r="BO7" s="24">
        <v>1163.75</v>
      </c>
      <c r="BP7" s="24">
        <v>1201.79</v>
      </c>
      <c r="BQ7" s="24" t="s">
        <v>102</v>
      </c>
      <c r="BR7" s="24" t="s">
        <v>102</v>
      </c>
      <c r="BS7" s="24" t="s">
        <v>102</v>
      </c>
      <c r="BT7" s="24">
        <v>100</v>
      </c>
      <c r="BU7" s="24">
        <v>90.32</v>
      </c>
      <c r="BV7" s="24" t="s">
        <v>102</v>
      </c>
      <c r="BW7" s="24" t="s">
        <v>102</v>
      </c>
      <c r="BX7" s="24" t="s">
        <v>102</v>
      </c>
      <c r="BY7" s="24">
        <v>55.93</v>
      </c>
      <c r="BZ7" s="24">
        <v>72.599999999999994</v>
      </c>
      <c r="CA7" s="24">
        <v>75.31</v>
      </c>
      <c r="CB7" s="24" t="s">
        <v>102</v>
      </c>
      <c r="CC7" s="24" t="s">
        <v>102</v>
      </c>
      <c r="CD7" s="24" t="s">
        <v>102</v>
      </c>
      <c r="CE7" s="24">
        <v>190.62</v>
      </c>
      <c r="CF7" s="24">
        <v>211.31</v>
      </c>
      <c r="CG7" s="24" t="s">
        <v>102</v>
      </c>
      <c r="CH7" s="24" t="s">
        <v>102</v>
      </c>
      <c r="CI7" s="24" t="s">
        <v>102</v>
      </c>
      <c r="CJ7" s="24">
        <v>289.60000000000002</v>
      </c>
      <c r="CK7" s="24">
        <v>228.64</v>
      </c>
      <c r="CL7" s="24">
        <v>216.39</v>
      </c>
      <c r="CM7" s="24" t="s">
        <v>102</v>
      </c>
      <c r="CN7" s="24" t="s">
        <v>102</v>
      </c>
      <c r="CO7" s="24" t="s">
        <v>102</v>
      </c>
      <c r="CP7" s="24" t="s">
        <v>102</v>
      </c>
      <c r="CQ7" s="24" t="s">
        <v>102</v>
      </c>
      <c r="CR7" s="24" t="s">
        <v>102</v>
      </c>
      <c r="CS7" s="24" t="s">
        <v>102</v>
      </c>
      <c r="CT7" s="24" t="s">
        <v>102</v>
      </c>
      <c r="CU7" s="24">
        <v>36.71</v>
      </c>
      <c r="CV7" s="24">
        <v>42.28</v>
      </c>
      <c r="CW7" s="24">
        <v>42.57</v>
      </c>
      <c r="CX7" s="24" t="s">
        <v>102</v>
      </c>
      <c r="CY7" s="24" t="s">
        <v>102</v>
      </c>
      <c r="CZ7" s="24" t="s">
        <v>102</v>
      </c>
      <c r="DA7" s="24">
        <v>61.98</v>
      </c>
      <c r="DB7" s="24">
        <v>63.06</v>
      </c>
      <c r="DC7" s="24" t="s">
        <v>102</v>
      </c>
      <c r="DD7" s="24" t="s">
        <v>102</v>
      </c>
      <c r="DE7" s="24" t="s">
        <v>102</v>
      </c>
      <c r="DF7" s="24">
        <v>70.05</v>
      </c>
      <c r="DG7" s="24">
        <v>84.34</v>
      </c>
      <c r="DH7" s="24">
        <v>85.24</v>
      </c>
      <c r="DI7" s="24" t="s">
        <v>102</v>
      </c>
      <c r="DJ7" s="24" t="s">
        <v>102</v>
      </c>
      <c r="DK7" s="24" t="s">
        <v>102</v>
      </c>
      <c r="DL7" s="24">
        <v>2.66</v>
      </c>
      <c r="DM7" s="24">
        <v>5.3</v>
      </c>
      <c r="DN7" s="24" t="s">
        <v>102</v>
      </c>
      <c r="DO7" s="24" t="s">
        <v>102</v>
      </c>
      <c r="DP7" s="24" t="s">
        <v>102</v>
      </c>
      <c r="DQ7" s="24">
        <v>15.82</v>
      </c>
      <c r="DR7" s="24">
        <v>22.79</v>
      </c>
      <c r="DS7" s="24">
        <v>25.87</v>
      </c>
      <c r="DT7" s="24" t="s">
        <v>102</v>
      </c>
      <c r="DU7" s="24" t="s">
        <v>102</v>
      </c>
      <c r="DV7" s="24" t="s">
        <v>102</v>
      </c>
      <c r="DW7" s="24">
        <v>0</v>
      </c>
      <c r="DX7" s="24">
        <v>0</v>
      </c>
      <c r="DY7" s="24" t="s">
        <v>102</v>
      </c>
      <c r="DZ7" s="24" t="s">
        <v>102</v>
      </c>
      <c r="EA7" s="24" t="s">
        <v>102</v>
      </c>
      <c r="EB7" s="24">
        <v>0</v>
      </c>
      <c r="EC7" s="24">
        <v>0.01</v>
      </c>
      <c r="ED7" s="24">
        <v>0.01</v>
      </c>
      <c r="EE7" s="24" t="s">
        <v>102</v>
      </c>
      <c r="EF7" s="24" t="s">
        <v>102</v>
      </c>
      <c r="EG7" s="24" t="s">
        <v>102</v>
      </c>
      <c r="EH7" s="24">
        <v>0</v>
      </c>
      <c r="EI7" s="24">
        <v>0</v>
      </c>
      <c r="EJ7" s="24" t="s">
        <v>102</v>
      </c>
      <c r="EK7" s="24" t="s">
        <v>102</v>
      </c>
      <c r="EL7" s="24" t="s">
        <v>102</v>
      </c>
      <c r="EM7" s="24">
        <v>0.02</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L4101-sui-106 </cp:lastModifiedBy>
  <cp:lastPrinted>2023-01-11T06:52:43Z</cp:lastPrinted>
  <dcterms:created xsi:type="dcterms:W3CDTF">2022-12-01T01:26:16Z</dcterms:created>
  <dcterms:modified xsi:type="dcterms:W3CDTF">2023-01-17T02:03:18Z</dcterms:modified>
  <cp:category/>
</cp:coreProperties>
</file>