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410_上下水道課\020_業務係\2024\03 下水道\【経営比較分析表(R5決算分析)】\"/>
    </mc:Choice>
  </mc:AlternateContent>
  <workbookProtection workbookAlgorithmName="SHA-512" workbookHashValue="yJyXHw7/UzvDKxvDh5Eerizv/2UyIzRLU+/NPzbYuXVMeu2msJGsLiO2hTJ0+SIEfQjvT3KRRSmzBOu1HroTOQ==" workbookSaltValue="a04Vfsup+XrrA742GPWbd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<sst xmlns="http://schemas.openxmlformats.org/spreadsheetml/2006/main" count="253" uniqueCount="116">
  <si>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</si>
  <si>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</si>
  <si>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</si>
  <si>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</si>
  <si>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</si>
  <si>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</si>
  <si>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</si>
  <si>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</si>
  <si>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</si>
  <si>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</si>
  <si>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</si>
  <si>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</si>
  <si>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</si>
  <si>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</si>
  <si>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</si>
  <si>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</si>
  <si>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</si>
  <si>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</si>
  <si>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</si>
  <si>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</si>
  <si>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</si>
  <si>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</si>
  <si>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</si>
  <si>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</si>
  <si>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</si>
  <si>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</si>
  <si>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</si>
  <si>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</si>
  <si>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</si>
  <si>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</si>
  <si>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</si>
  <si>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</si>
  <si>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</si>
  <si>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</si>
  <si>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</si>
  <si>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</si>
  <si>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</si>
  <si>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</si>
  <si>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</si>
  <si>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</si>
  <si>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</si>
  <si>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</si>
  <si>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</si>
  <si>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</si>
  <si>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</si>
  <si>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</si>
  <si>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</si>
  <si>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</si>
  <si>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</si>
  <si>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</si>
  <si>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</si>
  <si>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</si>
  <si>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</si>
  <si>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</si>
  <si>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</si>
  <si>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</si>
  <si>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</si>
  <si>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</si>
  <si>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</si>
  <si>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</si>
  <si>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</si>
  <si>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</si>
  <si>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</si>
  <si>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</si>
  <si>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</si>
  <si>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</si>
  <si>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</si>
  <si>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</si>
  <si>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</si>
  <si>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</si>
  <si>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</si>
  <si>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</si>
  <si>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</si>
  <si>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</si>
  <si>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</si>
  <si>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</si>
  <si>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</si>
  <si>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</si>
  <si>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</si>
  <si>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</si>
  <si>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</si>
  <si>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</si>
  <si>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</si>
  <si>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</si>
  <si>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</si>
  <si>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</si>
  <si>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</si>
  <si>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</si>
  <si>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</si>
  <si>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</si>
  <si>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</si>
  <si>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</si>
  <si>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</si>
  <si>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</si>
  <si>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</si>
  <si>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</si>
  <si>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</si>
  <si>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</si>
  <si>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</si>
  <si>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</si>
  <si>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</si>
  <si>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</si>
  <si>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</si>
  <si>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</si>
  <si>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</si>
  <si>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</si>
  <si>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</si>
  <si>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</si>
  <si>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</si>
  <si>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</si>
  <si>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</si>
  <si>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</si>
  <si>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</si>
  <si>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については100%を超えており、見た目上は単年度収支が黒字となっているが、下水道事業自体が一般会計からの繰入金に大きく依存する体質となっており、基準外繰入を縮小させていくことが課題となっている。
③流動比率は5年度下期の企業債償還金が未払金(4/1償還)となった関係上、現金残高が多かったため、20%程度上昇したと考えられる。例年、現金が絶対的に少ないうえ、企業債償還金の割合が非常に高いため、平均値よりも大幅に下回る状況となる。
④企業債残高対事業規模比率はすでに整備事業を終了し、企業債残高が減少傾向にあるものの、一般会計の負担額も企業会計移行後から減少しているため、比率は年々上昇している。(※R2は数値に誤りがあったため異常値。)
⑤経費回収率は概ね良好である。しかし、人口減少や節水機器の普及により、使用料収入は減少傾向にあるため、汚水処理費用のさらなる削減を図り、現行の水準を維持していくよう努める。
⑥汚水処理原価については、平均値を上回っている。これは不明水の影響によるところが大きいと思われ、改善に向けては抜本的な対策が必要となっている。
⑦施設利用率は平均より高い水準である。汚水処理能力には十分な余力があるが、今後の事業拡張や災害時等の対応を考慮すると現在の水準は適切なものと判断している。
⑧水洗化率は90％を超え、今後大きな伸びは考えにくく、飽和状態である。</t>
    <rPh sb="79" eb="81">
      <t>キジュン</t>
    </rPh>
    <rPh sb="81" eb="82">
      <t>ガイ</t>
    </rPh>
    <rPh sb="82" eb="84">
      <t>クリイレ</t>
    </rPh>
    <rPh sb="85" eb="87">
      <t>シュクショウ</t>
    </rPh>
    <rPh sb="112" eb="114">
      <t>ネンド</t>
    </rPh>
    <rPh sb="117" eb="120">
      <t>キギョウサイ</t>
    </rPh>
    <rPh sb="120" eb="123">
      <t>ショウカンキン</t>
    </rPh>
    <rPh sb="124" eb="126">
      <t>ミバラ</t>
    </rPh>
    <rPh sb="126" eb="127">
      <t>キン</t>
    </rPh>
    <rPh sb="131" eb="133">
      <t>ショウカン</t>
    </rPh>
    <rPh sb="138" eb="140">
      <t>カンケイ</t>
    </rPh>
    <rPh sb="140" eb="141">
      <t>ウエ</t>
    </rPh>
    <rPh sb="142" eb="144">
      <t>ゲンキン</t>
    </rPh>
    <rPh sb="144" eb="146">
      <t>ザンダカ</t>
    </rPh>
    <rPh sb="147" eb="148">
      <t>オオ</t>
    </rPh>
    <rPh sb="157" eb="159">
      <t>テイド</t>
    </rPh>
    <rPh sb="159" eb="161">
      <t>ジョウショウ</t>
    </rPh>
    <rPh sb="164" eb="165">
      <t>カンガ</t>
    </rPh>
    <rPh sb="170" eb="172">
      <t>レイネン</t>
    </rPh>
    <rPh sb="216" eb="218">
      <t>ジョウキョウ</t>
    </rPh>
    <rPh sb="266" eb="268">
      <t>イッパン</t>
    </rPh>
    <rPh sb="268" eb="270">
      <t>カイケイ</t>
    </rPh>
    <rPh sb="271" eb="273">
      <t>フタン</t>
    </rPh>
    <rPh sb="273" eb="274">
      <t>ガク</t>
    </rPh>
    <rPh sb="275" eb="277">
      <t>キギョウ</t>
    </rPh>
    <rPh sb="277" eb="279">
      <t>カイケイ</t>
    </rPh>
    <rPh sb="279" eb="281">
      <t>イコウ</t>
    </rPh>
    <rPh sb="281" eb="282">
      <t>ゴ</t>
    </rPh>
    <rPh sb="284" eb="286">
      <t>ゲンショウ</t>
    </rPh>
    <rPh sb="293" eb="295">
      <t>ヒリツ</t>
    </rPh>
    <rPh sb="296" eb="298">
      <t>ネンネン</t>
    </rPh>
    <rPh sb="298" eb="300">
      <t>ジョウショウ</t>
    </rPh>
    <rPh sb="321" eb="324">
      <t>イジョウチ</t>
    </rPh>
    <rPh sb="334" eb="335">
      <t>オオム</t>
    </rPh>
    <rPh sb="368" eb="370">
      <t>ゲンショウ</t>
    </rPh>
    <rPh sb="370" eb="372">
      <t>ケイコウ</t>
    </rPh>
    <rPh sb="409" eb="410">
      <t>ツト</t>
    </rPh>
    <rPh sb="591" eb="595">
      <t>ホウワジョウタイ</t>
    </rPh>
    <phoneticPr fontId="4"/>
  </si>
  <si>
    <t>公共下水道の供用開始から30年以上が経過し、施設の老朽化対策・長寿命化対策が喫緊の課題となる等、将来にわたって持続可能な健全かつ安定的な事業経営に向け、経営基盤の強化と財政マネジメントの向上が急務となっている。今後もストックマネジメント計画の策定等の施策を講じながら、効率的、計画的に更新工事を実施していく必要がある。
分析結果のうち、①有形固定資産減価償却率については、企業会計移行4年目のため数値は低くなっている。法適用開始前の償却累計額を含めた本当の減価償却率についてはR5年度で59.1%となっている。
②管渠老朽化率、③管渠改善率は当該年度時点で法定耐用年数を超えている管渠がない。</t>
    <rPh sb="193" eb="194">
      <t>ネン</t>
    </rPh>
    <rPh sb="194" eb="195">
      <t>メ</t>
    </rPh>
    <rPh sb="201" eb="202">
      <t>ヒク</t>
    </rPh>
    <phoneticPr fontId="4"/>
  </si>
  <si>
    <t xml:space="preserve">本市の下水道事業は財政面において「繰入金」という外部要因に大きく左右される状況にある中、施設等の老朽化対策・長寿命化対策に係る費用は増加していくものと思われる。
人口減少や節水技術等の高まりによる「水需要」の減少により、下水道使用料収入は減少に転じており、経営戦略の見直しも含め、下水道事業の抜本的見直しや繰入金収入のルール化・平準化に努めていく必要がある。
</t>
    <rPh sb="119" eb="121">
      <t>ゲンショウ</t>
    </rPh>
    <rPh sb="122" eb="123">
      <t>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</si>
</sst>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C24-4C88-94DA-1D0787C075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c:v>
                </c:pt>
                <c:pt idx="3">
                  <c:v>7.0000000000000007E-2</c:v>
                </c:pt>
                <c:pt idx="4">
                  <c:v>0.06</c:v>
                </c:pt>
              </c:numCache>
            </c:numRef>
          </c:val>
          <c:smooth val="0"/>
          <c:extLst>
            <c:ext xmlns:c16="http://schemas.microsoft.com/office/drawing/2014/chart" uri="{C3380CC4-5D6E-409C-BE32-E72D297353CC}">
              <c16:uniqueId val="{00000001-CC24-4C88-94DA-1D0787C075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64.260000000000005</c:v>
                </c:pt>
                <c:pt idx="2">
                  <c:v>69.36</c:v>
                </c:pt>
                <c:pt idx="3">
                  <c:v>75.760000000000005</c:v>
                </c:pt>
                <c:pt idx="4">
                  <c:v>73.540000000000006</c:v>
                </c:pt>
              </c:numCache>
            </c:numRef>
          </c:val>
          <c:extLst>
            <c:ext xmlns:c16="http://schemas.microsoft.com/office/drawing/2014/chart" uri="{C3380CC4-5D6E-409C-BE32-E72D297353CC}">
              <c16:uniqueId val="{00000000-0420-4044-ABDA-B2303A3AF71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55.84</c:v>
                </c:pt>
                <c:pt idx="2">
                  <c:v>55.78</c:v>
                </c:pt>
                <c:pt idx="3">
                  <c:v>54.86</c:v>
                </c:pt>
                <c:pt idx="4">
                  <c:v>55.04</c:v>
                </c:pt>
              </c:numCache>
            </c:numRef>
          </c:val>
          <c:smooth val="0"/>
          <c:extLst>
            <c:ext xmlns:c16="http://schemas.microsoft.com/office/drawing/2014/chart" uri="{C3380CC4-5D6E-409C-BE32-E72D297353CC}">
              <c16:uniqueId val="{00000001-0420-4044-ABDA-B2303A3AF71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91.4</c:v>
                </c:pt>
                <c:pt idx="2">
                  <c:v>91.3</c:v>
                </c:pt>
                <c:pt idx="3">
                  <c:v>91.74</c:v>
                </c:pt>
                <c:pt idx="4">
                  <c:v>92.33</c:v>
                </c:pt>
              </c:numCache>
            </c:numRef>
          </c:val>
          <c:extLst>
            <c:ext xmlns:c16="http://schemas.microsoft.com/office/drawing/2014/chart" uri="{C3380CC4-5D6E-409C-BE32-E72D297353CC}">
              <c16:uniqueId val="{00000000-5A1A-4408-9FE2-6EA87464F9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92.34</c:v>
                </c:pt>
                <c:pt idx="2">
                  <c:v>91.78</c:v>
                </c:pt>
                <c:pt idx="3">
                  <c:v>91.37</c:v>
                </c:pt>
                <c:pt idx="4">
                  <c:v>91.92</c:v>
                </c:pt>
              </c:numCache>
            </c:numRef>
          </c:val>
          <c:smooth val="0"/>
          <c:extLst>
            <c:ext xmlns:c16="http://schemas.microsoft.com/office/drawing/2014/chart" uri="{C3380CC4-5D6E-409C-BE32-E72D297353CC}">
              <c16:uniqueId val="{00000001-5A1A-4408-9FE2-6EA87464F9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100.61</c:v>
                </c:pt>
                <c:pt idx="2">
                  <c:v>100.43</c:v>
                </c:pt>
                <c:pt idx="3">
                  <c:v>100.76</c:v>
                </c:pt>
                <c:pt idx="4">
                  <c:v>100.39</c:v>
                </c:pt>
              </c:numCache>
            </c:numRef>
          </c:val>
          <c:extLst>
            <c:ext xmlns:c16="http://schemas.microsoft.com/office/drawing/2014/chart" uri="{C3380CC4-5D6E-409C-BE32-E72D297353CC}">
              <c16:uniqueId val="{00000000-F706-43A3-80C0-552B5761A75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105.41</c:v>
                </c:pt>
                <c:pt idx="2">
                  <c:v>104.64</c:v>
                </c:pt>
                <c:pt idx="3">
                  <c:v>105.35</c:v>
                </c:pt>
                <c:pt idx="4">
                  <c:v>106.8</c:v>
                </c:pt>
              </c:numCache>
            </c:numRef>
          </c:val>
          <c:smooth val="0"/>
          <c:extLst>
            <c:ext xmlns:c16="http://schemas.microsoft.com/office/drawing/2014/chart" uri="{C3380CC4-5D6E-409C-BE32-E72D297353CC}">
              <c16:uniqueId val="{00000001-F706-43A3-80C0-552B5761A75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4.07</c:v>
                </c:pt>
                <c:pt idx="2">
                  <c:v>7.95</c:v>
                </c:pt>
                <c:pt idx="3">
                  <c:v>11.91</c:v>
                </c:pt>
                <c:pt idx="4">
                  <c:v>15.61</c:v>
                </c:pt>
              </c:numCache>
            </c:numRef>
          </c:val>
          <c:extLst>
            <c:ext xmlns:c16="http://schemas.microsoft.com/office/drawing/2014/chart" uri="{C3380CC4-5D6E-409C-BE32-E72D297353CC}">
              <c16:uniqueId val="{00000000-8A36-48D6-ABB9-C13BD142A6F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25.37</c:v>
                </c:pt>
                <c:pt idx="2">
                  <c:v>26.89</c:v>
                </c:pt>
                <c:pt idx="3">
                  <c:v>29.42</c:v>
                </c:pt>
                <c:pt idx="4">
                  <c:v>31.14</c:v>
                </c:pt>
              </c:numCache>
            </c:numRef>
          </c:val>
          <c:smooth val="0"/>
          <c:extLst>
            <c:ext xmlns:c16="http://schemas.microsoft.com/office/drawing/2014/chart" uri="{C3380CC4-5D6E-409C-BE32-E72D297353CC}">
              <c16:uniqueId val="{00000001-8A36-48D6-ABB9-C13BD142A6F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7FD-4602-8425-5230C516C2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0.54</c:v>
                </c:pt>
                <c:pt idx="2">
                  <c:v>0.75</c:v>
                </c:pt>
                <c:pt idx="3">
                  <c:v>0.74</c:v>
                </c:pt>
                <c:pt idx="4">
                  <c:v>0.76</c:v>
                </c:pt>
              </c:numCache>
            </c:numRef>
          </c:val>
          <c:smooth val="0"/>
          <c:extLst>
            <c:ext xmlns:c16="http://schemas.microsoft.com/office/drawing/2014/chart" uri="{C3380CC4-5D6E-409C-BE32-E72D297353CC}">
              <c16:uniqueId val="{00000001-E7FD-4602-8425-5230C516C2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D4B-46ED-8DC1-B7ECF5A9FCA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25.86</c:v>
                </c:pt>
                <c:pt idx="2">
                  <c:v>25.76</c:v>
                </c:pt>
                <c:pt idx="3">
                  <c:v>26.07</c:v>
                </c:pt>
                <c:pt idx="4">
                  <c:v>26.89</c:v>
                </c:pt>
              </c:numCache>
            </c:numRef>
          </c:val>
          <c:smooth val="0"/>
          <c:extLst>
            <c:ext xmlns:c16="http://schemas.microsoft.com/office/drawing/2014/chart" uri="{C3380CC4-5D6E-409C-BE32-E72D297353CC}">
              <c16:uniqueId val="{00000001-7D4B-46ED-8DC1-B7ECF5A9FCA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13.37</c:v>
                </c:pt>
                <c:pt idx="2">
                  <c:v>8.77</c:v>
                </c:pt>
                <c:pt idx="3">
                  <c:v>8.86</c:v>
                </c:pt>
                <c:pt idx="4">
                  <c:v>28.6</c:v>
                </c:pt>
              </c:numCache>
            </c:numRef>
          </c:val>
          <c:extLst>
            <c:ext xmlns:c16="http://schemas.microsoft.com/office/drawing/2014/chart" uri="{C3380CC4-5D6E-409C-BE32-E72D297353CC}">
              <c16:uniqueId val="{00000000-6FDC-4DFC-AE88-09D43F23601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58.23</c:v>
                </c:pt>
                <c:pt idx="2">
                  <c:v>65.56</c:v>
                </c:pt>
                <c:pt idx="3">
                  <c:v>65.87</c:v>
                </c:pt>
                <c:pt idx="4">
                  <c:v>77.260000000000005</c:v>
                </c:pt>
              </c:numCache>
            </c:numRef>
          </c:val>
          <c:smooth val="0"/>
          <c:extLst>
            <c:ext xmlns:c16="http://schemas.microsoft.com/office/drawing/2014/chart" uri="{C3380CC4-5D6E-409C-BE32-E72D297353CC}">
              <c16:uniqueId val="{00000001-6FDC-4DFC-AE88-09D43F23601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667.22</c:v>
                </c:pt>
                <c:pt idx="2">
                  <c:v>192.27</c:v>
                </c:pt>
                <c:pt idx="3">
                  <c:v>609.95000000000005</c:v>
                </c:pt>
                <c:pt idx="4">
                  <c:v>695.67</c:v>
                </c:pt>
              </c:numCache>
            </c:numRef>
          </c:val>
          <c:extLst>
            <c:ext xmlns:c16="http://schemas.microsoft.com/office/drawing/2014/chart" uri="{C3380CC4-5D6E-409C-BE32-E72D297353CC}">
              <c16:uniqueId val="{00000000-5B58-41C0-86A7-69A944A5294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812.92</c:v>
                </c:pt>
                <c:pt idx="2">
                  <c:v>765.48</c:v>
                </c:pt>
                <c:pt idx="3">
                  <c:v>742.08</c:v>
                </c:pt>
                <c:pt idx="4">
                  <c:v>730.84</c:v>
                </c:pt>
              </c:numCache>
            </c:numRef>
          </c:val>
          <c:smooth val="0"/>
          <c:extLst>
            <c:ext xmlns:c16="http://schemas.microsoft.com/office/drawing/2014/chart" uri="{C3380CC4-5D6E-409C-BE32-E72D297353CC}">
              <c16:uniqueId val="{00000001-5B58-41C0-86A7-69A944A5294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98.15</c:v>
                </c:pt>
                <c:pt idx="3">
                  <c:v>100</c:v>
                </c:pt>
                <c:pt idx="4">
                  <c:v>100</c:v>
                </c:pt>
              </c:numCache>
            </c:numRef>
          </c:val>
          <c:extLst>
            <c:ext xmlns:c16="http://schemas.microsoft.com/office/drawing/2014/chart" uri="{C3380CC4-5D6E-409C-BE32-E72D297353CC}">
              <c16:uniqueId val="{00000000-DBB9-4463-8FE4-C39ED496AAC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85.4</c:v>
                </c:pt>
                <c:pt idx="2">
                  <c:v>87.8</c:v>
                </c:pt>
                <c:pt idx="3">
                  <c:v>86.51</c:v>
                </c:pt>
                <c:pt idx="4">
                  <c:v>89.17</c:v>
                </c:pt>
              </c:numCache>
            </c:numRef>
          </c:val>
          <c:smooth val="0"/>
          <c:extLst>
            <c:ext xmlns:c16="http://schemas.microsoft.com/office/drawing/2014/chart" uri="{C3380CC4-5D6E-409C-BE32-E72D297353CC}">
              <c16:uniqueId val="{00000001-DBB9-4463-8FE4-C39ED496AAC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201.06</c:v>
                </c:pt>
                <c:pt idx="2">
                  <c:v>204.9</c:v>
                </c:pt>
                <c:pt idx="3">
                  <c:v>201.94</c:v>
                </c:pt>
                <c:pt idx="4">
                  <c:v>202.25</c:v>
                </c:pt>
              </c:numCache>
            </c:numRef>
          </c:val>
          <c:extLst>
            <c:ext xmlns:c16="http://schemas.microsoft.com/office/drawing/2014/chart" uri="{C3380CC4-5D6E-409C-BE32-E72D297353CC}">
              <c16:uniqueId val="{00000000-A09D-43BB-ACF6-5D95DFCFE2B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188.57</c:v>
                </c:pt>
                <c:pt idx="2">
                  <c:v>187.69</c:v>
                </c:pt>
                <c:pt idx="3">
                  <c:v>188.24</c:v>
                </c:pt>
                <c:pt idx="4">
                  <c:v>184.85</c:v>
                </c:pt>
              </c:numCache>
            </c:numRef>
          </c:val>
          <c:smooth val="0"/>
          <c:extLst>
            <c:ext xmlns:c16="http://schemas.microsoft.com/office/drawing/2014/chart" uri="{C3380CC4-5D6E-409C-BE32-E72D297353CC}">
              <c16:uniqueId val="{00000001-A09D-43BB-ACF6-5D95DFCFE2B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山形県　長井市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Cd1</v>
      </c>
      <c r="X8" s="34"/>
      <c r="Y8" s="34"/>
      <c r="Z8" s="34"/>
      <c r="AA8" s="34"/>
      <c r="AB8" s="34"/>
      <c r="AC8" s="34"/>
      <c r="AD8" s="35" t="str">
        <f>データ!$M$6</f>
        <v>非設置</v>
      </c>
      <c r="AE8" s="35"/>
      <c r="AF8" s="35"/>
      <c r="AG8" s="35"/>
      <c r="AH8" s="35"/>
      <c r="AI8" s="35"/>
      <c r="AJ8" s="35"/>
      <c r="AK8" s="3"/>
      <c r="AL8" s="36">
        <f>データ!S6</f>
        <v>24851</v>
      </c>
      <c r="AM8" s="36"/>
      <c r="AN8" s="36"/>
      <c r="AO8" s="36"/>
      <c r="AP8" s="36"/>
      <c r="AQ8" s="36"/>
      <c r="AR8" s="36"/>
      <c r="AS8" s="36"/>
      <c r="AT8" s="37">
        <f>データ!T6</f>
        <v>214.67</v>
      </c>
      <c r="AU8" s="37"/>
      <c r="AV8" s="37"/>
      <c r="AW8" s="37"/>
      <c r="AX8" s="37"/>
      <c r="AY8" s="37"/>
      <c r="AZ8" s="37"/>
      <c r="BA8" s="37"/>
      <c r="BB8" s="37">
        <f>データ!U6</f>
        <v>115.76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69.62</v>
      </c>
      <c r="J10" s="37"/>
      <c r="K10" s="37"/>
      <c r="L10" s="37"/>
      <c r="M10" s="37"/>
      <c r="N10" s="37"/>
      <c r="O10" s="37"/>
      <c r="P10" s="37">
        <f>データ!P6</f>
        <v>54.37</v>
      </c>
      <c r="Q10" s="37"/>
      <c r="R10" s="37"/>
      <c r="S10" s="37"/>
      <c r="T10" s="37"/>
      <c r="U10" s="37"/>
      <c r="V10" s="37"/>
      <c r="W10" s="37">
        <f>データ!Q6</f>
        <v>54.43</v>
      </c>
      <c r="X10" s="37"/>
      <c r="Y10" s="37"/>
      <c r="Z10" s="37"/>
      <c r="AA10" s="37"/>
      <c r="AB10" s="37"/>
      <c r="AC10" s="37"/>
      <c r="AD10" s="36">
        <f>データ!R6</f>
        <v>4015</v>
      </c>
      <c r="AE10" s="36"/>
      <c r="AF10" s="36"/>
      <c r="AG10" s="36"/>
      <c r="AH10" s="36"/>
      <c r="AI10" s="36"/>
      <c r="AJ10" s="36"/>
      <c r="AK10" s="2"/>
      <c r="AL10" s="36">
        <f>データ!V6</f>
        <v>13397</v>
      </c>
      <c r="AM10" s="36"/>
      <c r="AN10" s="36"/>
      <c r="AO10" s="36"/>
      <c r="AP10" s="36"/>
      <c r="AQ10" s="36"/>
      <c r="AR10" s="36"/>
      <c r="AS10" s="36"/>
      <c r="AT10" s="37">
        <f>データ!W6</f>
        <v>6.02</v>
      </c>
      <c r="AU10" s="37"/>
      <c r="AV10" s="37"/>
      <c r="AW10" s="37"/>
      <c r="AX10" s="37"/>
      <c r="AY10" s="37"/>
      <c r="AZ10" s="37"/>
      <c r="BA10" s="37"/>
      <c r="BB10" s="37">
        <f>データ!X6</f>
        <v>2225.42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gZabfszUMlD45r/zoRA6ONZrMoiqLg4Z5/blwU8b+pBrCe7x/e8SiGE5hE7mXlciTbsOF5xFi4gS8J6KKndaLQ==" saltValue="BVfvVa2BbYIklx82/XRsA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62090</v>
      </c>
      <c r="D6" s="19">
        <f t="shared" si="3"/>
        <v>46</v>
      </c>
      <c r="E6" s="19">
        <f t="shared" si="3"/>
        <v>17</v>
      </c>
      <c r="F6" s="19">
        <f t="shared" si="3"/>
        <v>1</v>
      </c>
      <c r="G6" s="19">
        <f t="shared" si="3"/>
        <v>0</v>
      </c>
      <c r="H6" s="19" t="str">
        <f t="shared" si="3"/>
        <v>山形県　長井市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69.62</v>
      </c>
      <c r="P6" s="20">
        <f t="shared" si="3"/>
        <v>54.37</v>
      </c>
      <c r="Q6" s="20">
        <f t="shared" si="3"/>
        <v>54.43</v>
      </c>
      <c r="R6" s="20">
        <f t="shared" si="3"/>
        <v>4015</v>
      </c>
      <c r="S6" s="20">
        <f t="shared" si="3"/>
        <v>24851</v>
      </c>
      <c r="T6" s="20">
        <f t="shared" si="3"/>
        <v>214.67</v>
      </c>
      <c r="U6" s="20">
        <f t="shared" si="3"/>
        <v>115.76</v>
      </c>
      <c r="V6" s="20">
        <f t="shared" si="3"/>
        <v>13397</v>
      </c>
      <c r="W6" s="20">
        <f t="shared" si="3"/>
        <v>6.02</v>
      </c>
      <c r="X6" s="20">
        <f t="shared" si="3"/>
        <v>2225.42</v>
      </c>
      <c r="Y6" s="21" t="str">
        <f>IF(Y7="",NA(),Y7)</f>
        <v>-</v>
      </c>
      <c r="Z6" s="21">
        <f t="shared" ref="Z6:AH6" si="4">IF(Z7="",NA(),Z7)</f>
        <v>100.61</v>
      </c>
      <c r="AA6" s="21">
        <f t="shared" si="4"/>
        <v>100.43</v>
      </c>
      <c r="AB6" s="21">
        <f t="shared" si="4"/>
        <v>100.76</v>
      </c>
      <c r="AC6" s="21">
        <f t="shared" si="4"/>
        <v>100.39</v>
      </c>
      <c r="AD6" s="21" t="str">
        <f t="shared" si="4"/>
        <v>-</v>
      </c>
      <c r="AE6" s="21">
        <f t="shared" si="4"/>
        <v>105.41</v>
      </c>
      <c r="AF6" s="21">
        <f t="shared" si="4"/>
        <v>104.64</v>
      </c>
      <c r="AG6" s="21">
        <f t="shared" si="4"/>
        <v>105.35</v>
      </c>
      <c r="AH6" s="21">
        <f t="shared" si="4"/>
        <v>106.8</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25.86</v>
      </c>
      <c r="AQ6" s="21">
        <f t="shared" si="5"/>
        <v>25.76</v>
      </c>
      <c r="AR6" s="21">
        <f t="shared" si="5"/>
        <v>26.07</v>
      </c>
      <c r="AS6" s="21">
        <f t="shared" si="5"/>
        <v>26.89</v>
      </c>
      <c r="AT6" s="20" t="str">
        <f>IF(AT7="","",IF(AT7="-","【-】","【"&amp;SUBSTITUTE(TEXT(AT7,"#,##0.00"),"-","△")&amp;"】"))</f>
        <v>【3.03】</v>
      </c>
      <c r="AU6" s="21" t="str">
        <f>IF(AU7="",NA(),AU7)</f>
        <v>-</v>
      </c>
      <c r="AV6" s="21">
        <f t="shared" ref="AV6:BD6" si="6">IF(AV7="",NA(),AV7)</f>
        <v>13.37</v>
      </c>
      <c r="AW6" s="21">
        <f t="shared" si="6"/>
        <v>8.77</v>
      </c>
      <c r="AX6" s="21">
        <f t="shared" si="6"/>
        <v>8.86</v>
      </c>
      <c r="AY6" s="21">
        <f t="shared" si="6"/>
        <v>28.6</v>
      </c>
      <c r="AZ6" s="21" t="str">
        <f t="shared" si="6"/>
        <v>-</v>
      </c>
      <c r="BA6" s="21">
        <f t="shared" si="6"/>
        <v>58.23</v>
      </c>
      <c r="BB6" s="21">
        <f t="shared" si="6"/>
        <v>65.56</v>
      </c>
      <c r="BC6" s="21">
        <f t="shared" si="6"/>
        <v>65.87</v>
      </c>
      <c r="BD6" s="21">
        <f t="shared" si="6"/>
        <v>77.260000000000005</v>
      </c>
      <c r="BE6" s="20" t="str">
        <f>IF(BE7="","",IF(BE7="-","【-】","【"&amp;SUBSTITUTE(TEXT(BE7,"#,##0.00"),"-","△")&amp;"】"))</f>
        <v>【78.43】</v>
      </c>
      <c r="BF6" s="21" t="str">
        <f>IF(BF7="",NA(),BF7)</f>
        <v>-</v>
      </c>
      <c r="BG6" s="21">
        <f t="shared" ref="BG6:BO6" si="7">IF(BG7="",NA(),BG7)</f>
        <v>667.22</v>
      </c>
      <c r="BH6" s="21">
        <f t="shared" si="7"/>
        <v>192.27</v>
      </c>
      <c r="BI6" s="21">
        <f t="shared" si="7"/>
        <v>609.95000000000005</v>
      </c>
      <c r="BJ6" s="21">
        <f t="shared" si="7"/>
        <v>695.67</v>
      </c>
      <c r="BK6" s="21" t="str">
        <f t="shared" si="7"/>
        <v>-</v>
      </c>
      <c r="BL6" s="21">
        <f t="shared" si="7"/>
        <v>812.92</v>
      </c>
      <c r="BM6" s="21">
        <f t="shared" si="7"/>
        <v>765.48</v>
      </c>
      <c r="BN6" s="21">
        <f t="shared" si="7"/>
        <v>742.08</v>
      </c>
      <c r="BO6" s="21">
        <f t="shared" si="7"/>
        <v>730.84</v>
      </c>
      <c r="BP6" s="20" t="str">
        <f>IF(BP7="","",IF(BP7="-","【-】","【"&amp;SUBSTITUTE(TEXT(BP7,"#,##0.00"),"-","△")&amp;"】"))</f>
        <v>【630.82】</v>
      </c>
      <c r="BQ6" s="21" t="str">
        <f>IF(BQ7="",NA(),BQ7)</f>
        <v>-</v>
      </c>
      <c r="BR6" s="21">
        <f t="shared" ref="BR6:BZ6" si="8">IF(BR7="",NA(),BR7)</f>
        <v>100</v>
      </c>
      <c r="BS6" s="21">
        <f t="shared" si="8"/>
        <v>98.15</v>
      </c>
      <c r="BT6" s="21">
        <f t="shared" si="8"/>
        <v>100</v>
      </c>
      <c r="BU6" s="21">
        <f t="shared" si="8"/>
        <v>100</v>
      </c>
      <c r="BV6" s="21" t="str">
        <f t="shared" si="8"/>
        <v>-</v>
      </c>
      <c r="BW6" s="21">
        <f t="shared" si="8"/>
        <v>85.4</v>
      </c>
      <c r="BX6" s="21">
        <f t="shared" si="8"/>
        <v>87.8</v>
      </c>
      <c r="BY6" s="21">
        <f t="shared" si="8"/>
        <v>86.51</v>
      </c>
      <c r="BZ6" s="21">
        <f t="shared" si="8"/>
        <v>89.17</v>
      </c>
      <c r="CA6" s="20" t="str">
        <f>IF(CA7="","",IF(CA7="-","【-】","【"&amp;SUBSTITUTE(TEXT(CA7,"#,##0.00"),"-","△")&amp;"】"))</f>
        <v>【97.81】</v>
      </c>
      <c r="CB6" s="21" t="str">
        <f>IF(CB7="",NA(),CB7)</f>
        <v>-</v>
      </c>
      <c r="CC6" s="21">
        <f t="shared" ref="CC6:CK6" si="9">IF(CC7="",NA(),CC7)</f>
        <v>201.06</v>
      </c>
      <c r="CD6" s="21">
        <f t="shared" si="9"/>
        <v>204.9</v>
      </c>
      <c r="CE6" s="21">
        <f t="shared" si="9"/>
        <v>201.94</v>
      </c>
      <c r="CF6" s="21">
        <f t="shared" si="9"/>
        <v>202.25</v>
      </c>
      <c r="CG6" s="21" t="str">
        <f t="shared" si="9"/>
        <v>-</v>
      </c>
      <c r="CH6" s="21">
        <f t="shared" si="9"/>
        <v>188.57</v>
      </c>
      <c r="CI6" s="21">
        <f t="shared" si="9"/>
        <v>187.69</v>
      </c>
      <c r="CJ6" s="21">
        <f t="shared" si="9"/>
        <v>188.24</v>
      </c>
      <c r="CK6" s="21">
        <f t="shared" si="9"/>
        <v>184.85</v>
      </c>
      <c r="CL6" s="20" t="str">
        <f>IF(CL7="","",IF(CL7="-","【-】","【"&amp;SUBSTITUTE(TEXT(CL7,"#,##0.00"),"-","△")&amp;"】"))</f>
        <v>【138.75】</v>
      </c>
      <c r="CM6" s="21" t="str">
        <f>IF(CM7="",NA(),CM7)</f>
        <v>-</v>
      </c>
      <c r="CN6" s="21">
        <f t="shared" ref="CN6:CV6" si="10">IF(CN7="",NA(),CN7)</f>
        <v>64.260000000000005</v>
      </c>
      <c r="CO6" s="21">
        <f t="shared" si="10"/>
        <v>69.36</v>
      </c>
      <c r="CP6" s="21">
        <f t="shared" si="10"/>
        <v>75.760000000000005</v>
      </c>
      <c r="CQ6" s="21">
        <f t="shared" si="10"/>
        <v>73.540000000000006</v>
      </c>
      <c r="CR6" s="21" t="str">
        <f t="shared" si="10"/>
        <v>-</v>
      </c>
      <c r="CS6" s="21">
        <f t="shared" si="10"/>
        <v>55.84</v>
      </c>
      <c r="CT6" s="21">
        <f t="shared" si="10"/>
        <v>55.78</v>
      </c>
      <c r="CU6" s="21">
        <f t="shared" si="10"/>
        <v>54.86</v>
      </c>
      <c r="CV6" s="21">
        <f t="shared" si="10"/>
        <v>55.04</v>
      </c>
      <c r="CW6" s="20" t="str">
        <f>IF(CW7="","",IF(CW7="-","【-】","【"&amp;SUBSTITUTE(TEXT(CW7,"#,##0.00"),"-","△")&amp;"】"))</f>
        <v>【58.94】</v>
      </c>
      <c r="CX6" s="21" t="str">
        <f>IF(CX7="",NA(),CX7)</f>
        <v>-</v>
      </c>
      <c r="CY6" s="21">
        <f t="shared" ref="CY6:DG6" si="11">IF(CY7="",NA(),CY7)</f>
        <v>91.4</v>
      </c>
      <c r="CZ6" s="21">
        <f t="shared" si="11"/>
        <v>91.3</v>
      </c>
      <c r="DA6" s="21">
        <f t="shared" si="11"/>
        <v>91.74</v>
      </c>
      <c r="DB6" s="21">
        <f t="shared" si="11"/>
        <v>92.33</v>
      </c>
      <c r="DC6" s="21" t="str">
        <f t="shared" si="11"/>
        <v>-</v>
      </c>
      <c r="DD6" s="21">
        <f t="shared" si="11"/>
        <v>92.34</v>
      </c>
      <c r="DE6" s="21">
        <f t="shared" si="11"/>
        <v>91.78</v>
      </c>
      <c r="DF6" s="21">
        <f t="shared" si="11"/>
        <v>91.37</v>
      </c>
      <c r="DG6" s="21">
        <f t="shared" si="11"/>
        <v>91.92</v>
      </c>
      <c r="DH6" s="20" t="str">
        <f>IF(DH7="","",IF(DH7="-","【-】","【"&amp;SUBSTITUTE(TEXT(DH7,"#,##0.00"),"-","△")&amp;"】"))</f>
        <v>【95.91】</v>
      </c>
      <c r="DI6" s="21" t="str">
        <f>IF(DI7="",NA(),DI7)</f>
        <v>-</v>
      </c>
      <c r="DJ6" s="21">
        <f t="shared" ref="DJ6:DR6" si="12">IF(DJ7="",NA(),DJ7)</f>
        <v>4.07</v>
      </c>
      <c r="DK6" s="21">
        <f t="shared" si="12"/>
        <v>7.95</v>
      </c>
      <c r="DL6" s="21">
        <f t="shared" si="12"/>
        <v>11.91</v>
      </c>
      <c r="DM6" s="21">
        <f t="shared" si="12"/>
        <v>15.61</v>
      </c>
      <c r="DN6" s="21" t="str">
        <f t="shared" si="12"/>
        <v>-</v>
      </c>
      <c r="DO6" s="21">
        <f t="shared" si="12"/>
        <v>25.37</v>
      </c>
      <c r="DP6" s="21">
        <f t="shared" si="12"/>
        <v>26.89</v>
      </c>
      <c r="DQ6" s="21">
        <f t="shared" si="12"/>
        <v>29.42</v>
      </c>
      <c r="DR6" s="21">
        <f t="shared" si="12"/>
        <v>31.14</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0.54</v>
      </c>
      <c r="EA6" s="21">
        <f t="shared" si="13"/>
        <v>0.75</v>
      </c>
      <c r="EB6" s="21">
        <f t="shared" si="13"/>
        <v>0.74</v>
      </c>
      <c r="EC6" s="21">
        <f t="shared" si="13"/>
        <v>0.76</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0.1</v>
      </c>
      <c r="EM6" s="21">
        <f t="shared" si="14"/>
        <v>7.0000000000000007E-2</v>
      </c>
      <c r="EN6" s="21">
        <f t="shared" si="14"/>
        <v>0.06</v>
      </c>
      <c r="EO6" s="20" t="str">
        <f>IF(EO7="","",IF(EO7="-","【-】","【"&amp;SUBSTITUTE(TEXT(EO7,"#,##0.00"),"-","△")&amp;"】"))</f>
        <v>【0.22】</v>
      </c>
    </row>
    <row r="7" spans="1:148" s="22" customFormat="1" x14ac:dyDescent="0.15">
      <c r="A7" s="14"/>
      <c r="B7" s="23">
        <v>2023</v>
      </c>
      <c r="C7" s="23">
        <v>62090</v>
      </c>
      <c r="D7" s="23">
        <v>46</v>
      </c>
      <c r="E7" s="23">
        <v>17</v>
      </c>
      <c r="F7" s="23">
        <v>1</v>
      </c>
      <c r="G7" s="23">
        <v>0</v>
      </c>
      <c r="H7" s="23" t="s">
        <v>96</v>
      </c>
      <c r="I7" s="23" t="s">
        <v>97</v>
      </c>
      <c r="J7" s="23" t="s">
        <v>98</v>
      </c>
      <c r="K7" s="23" t="s">
        <v>99</v>
      </c>
      <c r="L7" s="23" t="s">
        <v>100</v>
      </c>
      <c r="M7" s="23" t="s">
        <v>101</v>
      </c>
      <c r="N7" s="24" t="s">
        <v>102</v>
      </c>
      <c r="O7" s="24">
        <v>69.62</v>
      </c>
      <c r="P7" s="24">
        <v>54.37</v>
      </c>
      <c r="Q7" s="24">
        <v>54.43</v>
      </c>
      <c r="R7" s="24">
        <v>4015</v>
      </c>
      <c r="S7" s="24">
        <v>24851</v>
      </c>
      <c r="T7" s="24">
        <v>214.67</v>
      </c>
      <c r="U7" s="24">
        <v>115.76</v>
      </c>
      <c r="V7" s="24">
        <v>13397</v>
      </c>
      <c r="W7" s="24">
        <v>6.02</v>
      </c>
      <c r="X7" s="24">
        <v>2225.42</v>
      </c>
      <c r="Y7" s="24" t="s">
        <v>102</v>
      </c>
      <c r="Z7" s="24">
        <v>100.61</v>
      </c>
      <c r="AA7" s="24">
        <v>100.43</v>
      </c>
      <c r="AB7" s="24">
        <v>100.76</v>
      </c>
      <c r="AC7" s="24">
        <v>100.39</v>
      </c>
      <c r="AD7" s="24" t="s">
        <v>102</v>
      </c>
      <c r="AE7" s="24">
        <v>105.41</v>
      </c>
      <c r="AF7" s="24">
        <v>104.64</v>
      </c>
      <c r="AG7" s="24">
        <v>105.35</v>
      </c>
      <c r="AH7" s="24">
        <v>106.8</v>
      </c>
      <c r="AI7" s="24">
        <v>105.91</v>
      </c>
      <c r="AJ7" s="24" t="s">
        <v>102</v>
      </c>
      <c r="AK7" s="24">
        <v>0</v>
      </c>
      <c r="AL7" s="24">
        <v>0</v>
      </c>
      <c r="AM7" s="24">
        <v>0</v>
      </c>
      <c r="AN7" s="24">
        <v>0</v>
      </c>
      <c r="AO7" s="24" t="s">
        <v>102</v>
      </c>
      <c r="AP7" s="24">
        <v>25.86</v>
      </c>
      <c r="AQ7" s="24">
        <v>25.76</v>
      </c>
      <c r="AR7" s="24">
        <v>26.07</v>
      </c>
      <c r="AS7" s="24">
        <v>26.89</v>
      </c>
      <c r="AT7" s="24">
        <v>3.03</v>
      </c>
      <c r="AU7" s="24" t="s">
        <v>102</v>
      </c>
      <c r="AV7" s="24">
        <v>13.37</v>
      </c>
      <c r="AW7" s="24">
        <v>8.77</v>
      </c>
      <c r="AX7" s="24">
        <v>8.86</v>
      </c>
      <c r="AY7" s="24">
        <v>28.6</v>
      </c>
      <c r="AZ7" s="24" t="s">
        <v>102</v>
      </c>
      <c r="BA7" s="24">
        <v>58.23</v>
      </c>
      <c r="BB7" s="24">
        <v>65.56</v>
      </c>
      <c r="BC7" s="24">
        <v>65.87</v>
      </c>
      <c r="BD7" s="24">
        <v>77.260000000000005</v>
      </c>
      <c r="BE7" s="24">
        <v>78.430000000000007</v>
      </c>
      <c r="BF7" s="24" t="s">
        <v>102</v>
      </c>
      <c r="BG7" s="24">
        <v>667.22</v>
      </c>
      <c r="BH7" s="24">
        <v>192.27</v>
      </c>
      <c r="BI7" s="24">
        <v>609.95000000000005</v>
      </c>
      <c r="BJ7" s="24">
        <v>695.67</v>
      </c>
      <c r="BK7" s="24" t="s">
        <v>102</v>
      </c>
      <c r="BL7" s="24">
        <v>812.92</v>
      </c>
      <c r="BM7" s="24">
        <v>765.48</v>
      </c>
      <c r="BN7" s="24">
        <v>742.08</v>
      </c>
      <c r="BO7" s="24">
        <v>730.84</v>
      </c>
      <c r="BP7" s="24">
        <v>630.82000000000005</v>
      </c>
      <c r="BQ7" s="24" t="s">
        <v>102</v>
      </c>
      <c r="BR7" s="24">
        <v>100</v>
      </c>
      <c r="BS7" s="24">
        <v>98.15</v>
      </c>
      <c r="BT7" s="24">
        <v>100</v>
      </c>
      <c r="BU7" s="24">
        <v>100</v>
      </c>
      <c r="BV7" s="24" t="s">
        <v>102</v>
      </c>
      <c r="BW7" s="24">
        <v>85.4</v>
      </c>
      <c r="BX7" s="24">
        <v>87.8</v>
      </c>
      <c r="BY7" s="24">
        <v>86.51</v>
      </c>
      <c r="BZ7" s="24">
        <v>89.17</v>
      </c>
      <c r="CA7" s="24">
        <v>97.81</v>
      </c>
      <c r="CB7" s="24" t="s">
        <v>102</v>
      </c>
      <c r="CC7" s="24">
        <v>201.06</v>
      </c>
      <c r="CD7" s="24">
        <v>204.9</v>
      </c>
      <c r="CE7" s="24">
        <v>201.94</v>
      </c>
      <c r="CF7" s="24">
        <v>202.25</v>
      </c>
      <c r="CG7" s="24" t="s">
        <v>102</v>
      </c>
      <c r="CH7" s="24">
        <v>188.57</v>
      </c>
      <c r="CI7" s="24">
        <v>187.69</v>
      </c>
      <c r="CJ7" s="24">
        <v>188.24</v>
      </c>
      <c r="CK7" s="24">
        <v>184.85</v>
      </c>
      <c r="CL7" s="24">
        <v>138.75</v>
      </c>
      <c r="CM7" s="24" t="s">
        <v>102</v>
      </c>
      <c r="CN7" s="24">
        <v>64.260000000000005</v>
      </c>
      <c r="CO7" s="24">
        <v>69.36</v>
      </c>
      <c r="CP7" s="24">
        <v>75.760000000000005</v>
      </c>
      <c r="CQ7" s="24">
        <v>73.540000000000006</v>
      </c>
      <c r="CR7" s="24" t="s">
        <v>102</v>
      </c>
      <c r="CS7" s="24">
        <v>55.84</v>
      </c>
      <c r="CT7" s="24">
        <v>55.78</v>
      </c>
      <c r="CU7" s="24">
        <v>54.86</v>
      </c>
      <c r="CV7" s="24">
        <v>55.04</v>
      </c>
      <c r="CW7" s="24">
        <v>58.94</v>
      </c>
      <c r="CX7" s="24" t="s">
        <v>102</v>
      </c>
      <c r="CY7" s="24">
        <v>91.4</v>
      </c>
      <c r="CZ7" s="24">
        <v>91.3</v>
      </c>
      <c r="DA7" s="24">
        <v>91.74</v>
      </c>
      <c r="DB7" s="24">
        <v>92.33</v>
      </c>
      <c r="DC7" s="24" t="s">
        <v>102</v>
      </c>
      <c r="DD7" s="24">
        <v>92.34</v>
      </c>
      <c r="DE7" s="24">
        <v>91.78</v>
      </c>
      <c r="DF7" s="24">
        <v>91.37</v>
      </c>
      <c r="DG7" s="24">
        <v>91.92</v>
      </c>
      <c r="DH7" s="24">
        <v>95.91</v>
      </c>
      <c r="DI7" s="24" t="s">
        <v>102</v>
      </c>
      <c r="DJ7" s="24">
        <v>4.07</v>
      </c>
      <c r="DK7" s="24">
        <v>7.95</v>
      </c>
      <c r="DL7" s="24">
        <v>11.91</v>
      </c>
      <c r="DM7" s="24">
        <v>15.61</v>
      </c>
      <c r="DN7" s="24" t="s">
        <v>102</v>
      </c>
      <c r="DO7" s="24">
        <v>25.37</v>
      </c>
      <c r="DP7" s="24">
        <v>26.89</v>
      </c>
      <c r="DQ7" s="24">
        <v>29.42</v>
      </c>
      <c r="DR7" s="24">
        <v>31.14</v>
      </c>
      <c r="DS7" s="24">
        <v>41.09</v>
      </c>
      <c r="DT7" s="24" t="s">
        <v>102</v>
      </c>
      <c r="DU7" s="24">
        <v>0</v>
      </c>
      <c r="DV7" s="24">
        <v>0</v>
      </c>
      <c r="DW7" s="24">
        <v>0</v>
      </c>
      <c r="DX7" s="24">
        <v>0</v>
      </c>
      <c r="DY7" s="24" t="s">
        <v>102</v>
      </c>
      <c r="DZ7" s="24">
        <v>0.54</v>
      </c>
      <c r="EA7" s="24">
        <v>0.75</v>
      </c>
      <c r="EB7" s="24">
        <v>0.74</v>
      </c>
      <c r="EC7" s="24">
        <v>0.76</v>
      </c>
      <c r="ED7" s="24">
        <v>8.68</v>
      </c>
      <c r="EE7" s="24" t="s">
        <v>102</v>
      </c>
      <c r="EF7" s="24">
        <v>0</v>
      </c>
      <c r="EG7" s="24">
        <v>0</v>
      </c>
      <c r="EH7" s="24">
        <v>0</v>
      </c>
      <c r="EI7" s="24">
        <v>0</v>
      </c>
      <c r="EJ7" s="24" t="s">
        <v>102</v>
      </c>
      <c r="EK7" s="24">
        <v>0.09</v>
      </c>
      <c r="EL7" s="24">
        <v>0.1</v>
      </c>
      <c r="EM7" s="24">
        <v>7.0000000000000007E-2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L4101-sui-106 </cp:lastModifiedBy>
  <cp:lastPrinted>2025-01-28T04:56:22Z</cp:lastPrinted>
  <dcterms:created xsi:type="dcterms:W3CDTF">2025-01-24T06:58:29Z</dcterms:created>
  <dcterms:modified xsi:type="dcterms:W3CDTF">2025-01-28T04:57:09Z</dcterms:modified>
  <cp:category/>
</cp:coreProperties>
</file>