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410_上下水道課\020_業務係\2024\03 下水道\【経営比較分析表(R5決算分析)】\"/>
    </mc:Choice>
  </mc:AlternateContent>
  <workbookProtection workbookAlgorithmName="SHA-512" workbookHashValue="uUbYt4QjaltKrYJh9scXN0KaJs32l1QS6EIOcWeJ7VHS4WRorQv1W+HNKEGEA61edhp+XocexSadZjhiNOM3Lg==" workbookSaltValue="3gaiaF5t43DdkfVnZqPKUA==" workbookSpinCount="100000" lockStructure="1"/>
  <bookViews>
    <workbookView xWindow="0" yWindow="0" windowWidth="19200" windowHeight="79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<sst xmlns="http://schemas.openxmlformats.org/spreadsheetml/2006/main" count="257" uniqueCount="114">
  <si>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</si>
  <si>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</si>
  <si>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</si>
  <si>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</si>
  <si>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</si>
  <si>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</si>
  <si>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</si>
  <si>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</si>
  <si>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</si>
  <si>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</si>
  <si>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</si>
  <si>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</si>
  <si>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</si>
  <si>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</si>
  <si>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</si>
  <si>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</si>
  <si>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</si>
  <si>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</si>
  <si>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</si>
  <si>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</si>
  <si>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</si>
  <si>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</si>
  <si>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</si>
  <si>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</si>
  <si>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</si>
  <si>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</si>
  <si>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</si>
  <si>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</si>
  <si>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</si>
  <si>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</si>
  <si>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</si>
  <si>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</si>
  <si>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</si>
  <si>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</si>
  <si>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</si>
  <si>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</si>
  <si>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</si>
  <si>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</si>
  <si>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</si>
  <si>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</si>
  <si>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</si>
  <si>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</si>
  <si>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</si>
  <si>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</si>
  <si>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</si>
  <si>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</si>
  <si>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</si>
  <si>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</si>
  <si>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</si>
  <si>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</si>
  <si>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</si>
  <si>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</si>
  <si>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</si>
  <si>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</si>
  <si>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</si>
  <si>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</si>
  <si>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</si>
  <si>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</si>
  <si>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</si>
  <si>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</si>
  <si>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</si>
  <si>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</si>
  <si>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</si>
  <si>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</si>
  <si>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</si>
  <si>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</si>
  <si>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</si>
  <si>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</si>
  <si>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</si>
  <si>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</si>
  <si>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</si>
  <si>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</si>
  <si>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</si>
  <si>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</si>
  <si>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</si>
  <si>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</si>
  <si>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</si>
  <si>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</si>
  <si>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</si>
  <si>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</si>
  <si>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</si>
  <si>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</si>
  <si>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</si>
  <si>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</si>
  <si>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</si>
  <si>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</si>
  <si>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</si>
  <si>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</si>
  <si>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</si>
  <si>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</si>
  <si>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</si>
  <si>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</si>
  <si>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</si>
  <si>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</si>
  <si>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</si>
  <si>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</si>
  <si>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</si>
  <si>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</si>
  <si>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</si>
  <si>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</si>
  <si>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</si>
  <si>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</si>
  <si>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</si>
  <si>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</si>
  <si>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</si>
  <si>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</si>
  <si>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</si>
  <si>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</si>
  <si>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</si>
  <si>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</si>
  <si>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</si>
  <si>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については100%を超えており、見た目上は単年度収支が黒字となっているが、下水道事業自体が一般会計からの繰入金に大きく依存する体質となっており、基準外繰入を縮小させていくことが課題となっている。
③流動比率は5年度下期の企業債償還金が未払金(4/1償還)となった関係上、現金残高が多く、6%程度上昇した。例年、現金が絶対的に少ないうえ、企業債償還金の割合が非常に高いため、平均値よりも大幅に下回る状況となる。
④企業債残高対事業規模比率は、H29～R1の未普及区域整備による企業債発行額の増加及び企業会計移行による一般会計負担額の減少により非常に高くなっている。
⑤経費回収率は概ね良好である。しかし、人口減少や節水機器の普及により使用料収入が増加し続ける見込はなく、汚水処理費用のさらなる削減を図り、現行の水準を維持していく。
⑥汚水処理原価については、平均値を下回っているが、今後も厳しい経営環境が予想されるため、経費削減等に努める。
⑦施設利用率については、公共下水道事業の処理場に接続し、本事業では終末処理場を保有しないことから指標はない。
⑧水洗化率は平均値より低くなっている。H29～R1年度にかけて未普及区域整備を進めたものの、加入が想定より進んでいない状況である。今後も引き続き加入促進に努めていく。</t>
    <rPh sb="124" eb="125">
      <t>ミ</t>
    </rPh>
    <rPh sb="253" eb="254">
      <t>オヨ</t>
    </rPh>
    <rPh sb="255" eb="257">
      <t>キギョウ</t>
    </rPh>
    <rPh sb="257" eb="259">
      <t>カイケイ</t>
    </rPh>
    <rPh sb="259" eb="261">
      <t>イコウ</t>
    </rPh>
    <rPh sb="264" eb="266">
      <t>イッパン</t>
    </rPh>
    <rPh sb="266" eb="268">
      <t>カイケイ</t>
    </rPh>
    <rPh sb="268" eb="270">
      <t>フタン</t>
    </rPh>
    <rPh sb="270" eb="271">
      <t>ガク</t>
    </rPh>
    <rPh sb="272" eb="274">
      <t>ゲンショウ</t>
    </rPh>
    <rPh sb="277" eb="279">
      <t>ヒジョウ</t>
    </rPh>
    <rPh sb="280" eb="281">
      <t>タカ</t>
    </rPh>
    <rPh sb="296" eb="297">
      <t>オオム</t>
    </rPh>
    <phoneticPr fontId="4"/>
  </si>
  <si>
    <t xml:space="preserve">H19に供用開始し、経過年数は比較的浅いため、現時点で懸念される要素はない。
将来的に管渠更新を計画的に実施できるよう、下水道台帳のシステム化を図るとともに、ストックマネジメント計画の策定等の施策を講じながら、先を見据えた老朽化対策が必要になっていくものと考えられる。
分析結果のうち、①有形固定資産減価償却率については、企業会計移行4年目のため数値は低くなっている。法適用開始前の償却累計額を含めた本当の減価償却率についてはR5年度で30.7%となっている。
②管渠老朽化率、③管渠改善率は当該年度時点で法定耐用年数を超えている管渠がない。
</t>
    <rPh sb="168" eb="169">
      <t>ネン</t>
    </rPh>
    <rPh sb="169" eb="170">
      <t>メ</t>
    </rPh>
    <rPh sb="173" eb="175">
      <t>スウチ</t>
    </rPh>
    <rPh sb="176" eb="177">
      <t>ヒク</t>
    </rPh>
    <phoneticPr fontId="4"/>
  </si>
  <si>
    <t xml:space="preserve">本市の下水道事業は財政面において「繰入金」という外部要因に大きく左右される状況下にある。
R1年度で未普及区域整備が完了し、維持管理が主体となっていくため、経費の削減による支出の抑制等に努めていく。
人口減少や節水技術等の高まりによる「水需要」の減少により、下水道使用料収入の先行きも不透明であり、経営戦略の見直しも含め、下水道事業の抜本的見直しや繰入金収入のルール化・平準化に努め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</si>
</sst>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CF5-46D4-8FFC-BDED42DB1A3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0.1</c:v>
                </c:pt>
                <c:pt idx="3">
                  <c:v>0.08</c:v>
                </c:pt>
                <c:pt idx="4">
                  <c:v>0.06</c:v>
                </c:pt>
              </c:numCache>
            </c:numRef>
          </c:val>
          <c:smooth val="0"/>
          <c:extLst>
            <c:ext xmlns:c16="http://schemas.microsoft.com/office/drawing/2014/chart" uri="{C3380CC4-5D6E-409C-BE32-E72D297353CC}">
              <c16:uniqueId val="{00000001-9CF5-46D4-8FFC-BDED42DB1A3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A5-43F8-A898-44C183A8A0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36.71</c:v>
                </c:pt>
                <c:pt idx="2">
                  <c:v>42.28</c:v>
                </c:pt>
                <c:pt idx="3">
                  <c:v>41.06</c:v>
                </c:pt>
                <c:pt idx="4">
                  <c:v>42.09</c:v>
                </c:pt>
              </c:numCache>
            </c:numRef>
          </c:val>
          <c:smooth val="0"/>
          <c:extLst>
            <c:ext xmlns:c16="http://schemas.microsoft.com/office/drawing/2014/chart" uri="{C3380CC4-5D6E-409C-BE32-E72D297353CC}">
              <c16:uniqueId val="{00000001-77A5-43F8-A898-44C183A8A0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61.98</c:v>
                </c:pt>
                <c:pt idx="2">
                  <c:v>63.06</c:v>
                </c:pt>
                <c:pt idx="3">
                  <c:v>63.26</c:v>
                </c:pt>
                <c:pt idx="4">
                  <c:v>65.37</c:v>
                </c:pt>
              </c:numCache>
            </c:numRef>
          </c:val>
          <c:extLst>
            <c:ext xmlns:c16="http://schemas.microsoft.com/office/drawing/2014/chart" uri="{C3380CC4-5D6E-409C-BE32-E72D297353CC}">
              <c16:uniqueId val="{00000000-E305-4665-A861-FF0E9E9456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70.05</c:v>
                </c:pt>
                <c:pt idx="2">
                  <c:v>84.34</c:v>
                </c:pt>
                <c:pt idx="3">
                  <c:v>84.34</c:v>
                </c:pt>
                <c:pt idx="4">
                  <c:v>84.73</c:v>
                </c:pt>
              </c:numCache>
            </c:numRef>
          </c:val>
          <c:smooth val="0"/>
          <c:extLst>
            <c:ext xmlns:c16="http://schemas.microsoft.com/office/drawing/2014/chart" uri="{C3380CC4-5D6E-409C-BE32-E72D297353CC}">
              <c16:uniqueId val="{00000001-E305-4665-A861-FF0E9E9456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105.72</c:v>
                </c:pt>
                <c:pt idx="2">
                  <c:v>103.16</c:v>
                </c:pt>
                <c:pt idx="3">
                  <c:v>103.02</c:v>
                </c:pt>
                <c:pt idx="4">
                  <c:v>102.97</c:v>
                </c:pt>
              </c:numCache>
            </c:numRef>
          </c:val>
          <c:extLst>
            <c:ext xmlns:c16="http://schemas.microsoft.com/office/drawing/2014/chart" uri="{C3380CC4-5D6E-409C-BE32-E72D297353CC}">
              <c16:uniqueId val="{00000000-9DD6-42ED-AE98-55BABDB3B2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100.3</c:v>
                </c:pt>
                <c:pt idx="2">
                  <c:v>106.09</c:v>
                </c:pt>
                <c:pt idx="3">
                  <c:v>106.44</c:v>
                </c:pt>
                <c:pt idx="4">
                  <c:v>107.11</c:v>
                </c:pt>
              </c:numCache>
            </c:numRef>
          </c:val>
          <c:smooth val="0"/>
          <c:extLst>
            <c:ext xmlns:c16="http://schemas.microsoft.com/office/drawing/2014/chart" uri="{C3380CC4-5D6E-409C-BE32-E72D297353CC}">
              <c16:uniqueId val="{00000001-9DD6-42ED-AE98-55BABDB3B2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2.66</c:v>
                </c:pt>
                <c:pt idx="2">
                  <c:v>5.3</c:v>
                </c:pt>
                <c:pt idx="3">
                  <c:v>7.91</c:v>
                </c:pt>
                <c:pt idx="4">
                  <c:v>10.51</c:v>
                </c:pt>
              </c:numCache>
            </c:numRef>
          </c:val>
          <c:extLst>
            <c:ext xmlns:c16="http://schemas.microsoft.com/office/drawing/2014/chart" uri="{C3380CC4-5D6E-409C-BE32-E72D297353CC}">
              <c16:uniqueId val="{00000000-B655-4A91-9B60-65C6782550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15.82</c:v>
                </c:pt>
                <c:pt idx="2">
                  <c:v>22.79</c:v>
                </c:pt>
                <c:pt idx="3">
                  <c:v>24.8</c:v>
                </c:pt>
                <c:pt idx="4">
                  <c:v>26.77</c:v>
                </c:pt>
              </c:numCache>
            </c:numRef>
          </c:val>
          <c:smooth val="0"/>
          <c:extLst>
            <c:ext xmlns:c16="http://schemas.microsoft.com/office/drawing/2014/chart" uri="{C3380CC4-5D6E-409C-BE32-E72D297353CC}">
              <c16:uniqueId val="{00000001-B655-4A91-9B60-65C6782550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CE6-4F06-B0B9-5B196BE026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0.02</c:v>
                </c:pt>
                <c:pt idx="4" formatCode="#,##0.00;&quot;△&quot;#,##0.00;&quot;-&quot;">
                  <c:v>7.0000000000000007E-2</c:v>
                </c:pt>
              </c:numCache>
            </c:numRef>
          </c:val>
          <c:smooth val="0"/>
          <c:extLst>
            <c:ext xmlns:c16="http://schemas.microsoft.com/office/drawing/2014/chart" uri="{C3380CC4-5D6E-409C-BE32-E72D297353CC}">
              <c16:uniqueId val="{00000001-7CE6-4F06-B0B9-5B196BE026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A20-4D13-A77A-157C933A2E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254.91</c:v>
                </c:pt>
                <c:pt idx="2">
                  <c:v>69.42</c:v>
                </c:pt>
                <c:pt idx="3">
                  <c:v>72.86</c:v>
                </c:pt>
                <c:pt idx="4">
                  <c:v>69.540000000000006</c:v>
                </c:pt>
              </c:numCache>
            </c:numRef>
          </c:val>
          <c:smooth val="0"/>
          <c:extLst>
            <c:ext xmlns:c16="http://schemas.microsoft.com/office/drawing/2014/chart" uri="{C3380CC4-5D6E-409C-BE32-E72D297353CC}">
              <c16:uniqueId val="{00000001-2A20-4D13-A77A-157C933A2E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16.440000000000001</c:v>
                </c:pt>
                <c:pt idx="2">
                  <c:v>19.86</c:v>
                </c:pt>
                <c:pt idx="3">
                  <c:v>20.6</c:v>
                </c:pt>
                <c:pt idx="4">
                  <c:v>26.46</c:v>
                </c:pt>
              </c:numCache>
            </c:numRef>
          </c:val>
          <c:extLst>
            <c:ext xmlns:c16="http://schemas.microsoft.com/office/drawing/2014/chart" uri="{C3380CC4-5D6E-409C-BE32-E72D297353CC}">
              <c16:uniqueId val="{00000000-0A73-4569-80AF-B1C98E6CD1C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64.17</c:v>
                </c:pt>
                <c:pt idx="2">
                  <c:v>43.07</c:v>
                </c:pt>
                <c:pt idx="3">
                  <c:v>45.42</c:v>
                </c:pt>
                <c:pt idx="4">
                  <c:v>50.63</c:v>
                </c:pt>
              </c:numCache>
            </c:numRef>
          </c:val>
          <c:smooth val="0"/>
          <c:extLst>
            <c:ext xmlns:c16="http://schemas.microsoft.com/office/drawing/2014/chart" uri="{C3380CC4-5D6E-409C-BE32-E72D297353CC}">
              <c16:uniqueId val="{00000001-0A73-4569-80AF-B1C98E6CD1C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1945.61</c:v>
                </c:pt>
                <c:pt idx="2">
                  <c:v>1444.43</c:v>
                </c:pt>
                <c:pt idx="3">
                  <c:v>3874.61</c:v>
                </c:pt>
                <c:pt idx="4">
                  <c:v>4567.26</c:v>
                </c:pt>
              </c:numCache>
            </c:numRef>
          </c:val>
          <c:extLst>
            <c:ext xmlns:c16="http://schemas.microsoft.com/office/drawing/2014/chart" uri="{C3380CC4-5D6E-409C-BE32-E72D297353CC}">
              <c16:uniqueId val="{00000000-6260-472D-8315-BB8E93C700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1209.45</c:v>
                </c:pt>
                <c:pt idx="2">
                  <c:v>1163.75</c:v>
                </c:pt>
                <c:pt idx="3">
                  <c:v>1195.47</c:v>
                </c:pt>
                <c:pt idx="4">
                  <c:v>1168.69</c:v>
                </c:pt>
              </c:numCache>
            </c:numRef>
          </c:val>
          <c:smooth val="0"/>
          <c:extLst>
            <c:ext xmlns:c16="http://schemas.microsoft.com/office/drawing/2014/chart" uri="{C3380CC4-5D6E-409C-BE32-E72D297353CC}">
              <c16:uniqueId val="{00000001-6260-472D-8315-BB8E93C700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90.32</c:v>
                </c:pt>
                <c:pt idx="3">
                  <c:v>100</c:v>
                </c:pt>
                <c:pt idx="4">
                  <c:v>96.87</c:v>
                </c:pt>
              </c:numCache>
            </c:numRef>
          </c:val>
          <c:extLst>
            <c:ext xmlns:c16="http://schemas.microsoft.com/office/drawing/2014/chart" uri="{C3380CC4-5D6E-409C-BE32-E72D297353CC}">
              <c16:uniqueId val="{00000000-4067-4AE9-9DE9-004A490379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55.93</c:v>
                </c:pt>
                <c:pt idx="2">
                  <c:v>72.599999999999994</c:v>
                </c:pt>
                <c:pt idx="3">
                  <c:v>69.430000000000007</c:v>
                </c:pt>
                <c:pt idx="4">
                  <c:v>70.709999999999994</c:v>
                </c:pt>
              </c:numCache>
            </c:numRef>
          </c:val>
          <c:smooth val="0"/>
          <c:extLst>
            <c:ext xmlns:c16="http://schemas.microsoft.com/office/drawing/2014/chart" uri="{C3380CC4-5D6E-409C-BE32-E72D297353CC}">
              <c16:uniqueId val="{00000001-4067-4AE9-9DE9-004A490379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190.62</c:v>
                </c:pt>
                <c:pt idx="2">
                  <c:v>211.31</c:v>
                </c:pt>
                <c:pt idx="3">
                  <c:v>191.09</c:v>
                </c:pt>
                <c:pt idx="4">
                  <c:v>197.5</c:v>
                </c:pt>
              </c:numCache>
            </c:numRef>
          </c:val>
          <c:extLst>
            <c:ext xmlns:c16="http://schemas.microsoft.com/office/drawing/2014/chart" uri="{C3380CC4-5D6E-409C-BE32-E72D297353CC}">
              <c16:uniqueId val="{00000000-D09F-432D-97D1-024F753A5F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289.60000000000002</c:v>
                </c:pt>
                <c:pt idx="2">
                  <c:v>228.64</c:v>
                </c:pt>
                <c:pt idx="3">
                  <c:v>239.46</c:v>
                </c:pt>
                <c:pt idx="4">
                  <c:v>233.15</c:v>
                </c:pt>
              </c:numCache>
            </c:numRef>
          </c:val>
          <c:smooth val="0"/>
          <c:extLst>
            <c:ext xmlns:c16="http://schemas.microsoft.com/office/drawing/2014/chart" uri="{C3380CC4-5D6E-409C-BE32-E72D297353CC}">
              <c16:uniqueId val="{00000001-D09F-432D-97D1-024F753A5F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U88" sqref="U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山形県　長井市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24851</v>
      </c>
      <c r="AM8" s="36"/>
      <c r="AN8" s="36"/>
      <c r="AO8" s="36"/>
      <c r="AP8" s="36"/>
      <c r="AQ8" s="36"/>
      <c r="AR8" s="36"/>
      <c r="AS8" s="36"/>
      <c r="AT8" s="37">
        <f>データ!T6</f>
        <v>214.67</v>
      </c>
      <c r="AU8" s="37"/>
      <c r="AV8" s="37"/>
      <c r="AW8" s="37"/>
      <c r="AX8" s="37"/>
      <c r="AY8" s="37"/>
      <c r="AZ8" s="37"/>
      <c r="BA8" s="37"/>
      <c r="BB8" s="37">
        <f>データ!U6</f>
        <v>115.76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36.549999999999997</v>
      </c>
      <c r="J10" s="37"/>
      <c r="K10" s="37"/>
      <c r="L10" s="37"/>
      <c r="M10" s="37"/>
      <c r="N10" s="37"/>
      <c r="O10" s="37"/>
      <c r="P10" s="37">
        <f>データ!P6</f>
        <v>4.8099999999999996</v>
      </c>
      <c r="Q10" s="37"/>
      <c r="R10" s="37"/>
      <c r="S10" s="37"/>
      <c r="T10" s="37"/>
      <c r="U10" s="37"/>
      <c r="V10" s="37"/>
      <c r="W10" s="37">
        <f>データ!Q6</f>
        <v>54.43</v>
      </c>
      <c r="X10" s="37"/>
      <c r="Y10" s="37"/>
      <c r="Z10" s="37"/>
      <c r="AA10" s="37"/>
      <c r="AB10" s="37"/>
      <c r="AC10" s="37"/>
      <c r="AD10" s="36">
        <f>データ!R6</f>
        <v>4015</v>
      </c>
      <c r="AE10" s="36"/>
      <c r="AF10" s="36"/>
      <c r="AG10" s="36"/>
      <c r="AH10" s="36"/>
      <c r="AI10" s="36"/>
      <c r="AJ10" s="36"/>
      <c r="AK10" s="2"/>
      <c r="AL10" s="36">
        <f>データ!V6</f>
        <v>1184</v>
      </c>
      <c r="AM10" s="36"/>
      <c r="AN10" s="36"/>
      <c r="AO10" s="36"/>
      <c r="AP10" s="36"/>
      <c r="AQ10" s="36"/>
      <c r="AR10" s="36"/>
      <c r="AS10" s="36"/>
      <c r="AT10" s="37">
        <f>データ!W6</f>
        <v>0.96</v>
      </c>
      <c r="AU10" s="37"/>
      <c r="AV10" s="37"/>
      <c r="AW10" s="37"/>
      <c r="AX10" s="37"/>
      <c r="AY10" s="37"/>
      <c r="AZ10" s="37"/>
      <c r="BA10" s="37"/>
      <c r="BB10" s="37">
        <f>データ!X6</f>
        <v>1233.33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28BVcjUfEShvSQNOF+YrcqQMFuNfWIoX1ylWfz6XvGCyFuDd9UFbWK+l9tUGnz2KVYAkmgp3wufNTHevMK4Dg==" saltValue="VABqwedx9qWBKjjl/yvtJ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62090</v>
      </c>
      <c r="D6" s="19">
        <f t="shared" si="3"/>
        <v>46</v>
      </c>
      <c r="E6" s="19">
        <f t="shared" si="3"/>
        <v>17</v>
      </c>
      <c r="F6" s="19">
        <f t="shared" si="3"/>
        <v>4</v>
      </c>
      <c r="G6" s="19">
        <f t="shared" si="3"/>
        <v>0</v>
      </c>
      <c r="H6" s="19" t="str">
        <f t="shared" si="3"/>
        <v>山形県　長井市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36.549999999999997</v>
      </c>
      <c r="P6" s="20">
        <f t="shared" si="3"/>
        <v>4.8099999999999996</v>
      </c>
      <c r="Q6" s="20">
        <f t="shared" si="3"/>
        <v>54.43</v>
      </c>
      <c r="R6" s="20">
        <f t="shared" si="3"/>
        <v>4015</v>
      </c>
      <c r="S6" s="20">
        <f t="shared" si="3"/>
        <v>24851</v>
      </c>
      <c r="T6" s="20">
        <f t="shared" si="3"/>
        <v>214.67</v>
      </c>
      <c r="U6" s="20">
        <f t="shared" si="3"/>
        <v>115.76</v>
      </c>
      <c r="V6" s="20">
        <f t="shared" si="3"/>
        <v>1184</v>
      </c>
      <c r="W6" s="20">
        <f t="shared" si="3"/>
        <v>0.96</v>
      </c>
      <c r="X6" s="20">
        <f t="shared" si="3"/>
        <v>1233.33</v>
      </c>
      <c r="Y6" s="21" t="str">
        <f>IF(Y7="",NA(),Y7)</f>
        <v>-</v>
      </c>
      <c r="Z6" s="21">
        <f t="shared" ref="Z6:AH6" si="4">IF(Z7="",NA(),Z7)</f>
        <v>105.72</v>
      </c>
      <c r="AA6" s="21">
        <f t="shared" si="4"/>
        <v>103.16</v>
      </c>
      <c r="AB6" s="21">
        <f t="shared" si="4"/>
        <v>103.02</v>
      </c>
      <c r="AC6" s="21">
        <f t="shared" si="4"/>
        <v>102.97</v>
      </c>
      <c r="AD6" s="21" t="str">
        <f t="shared" si="4"/>
        <v>-</v>
      </c>
      <c r="AE6" s="21">
        <f t="shared" si="4"/>
        <v>100.3</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254.91</v>
      </c>
      <c r="AQ6" s="21">
        <f t="shared" si="5"/>
        <v>69.42</v>
      </c>
      <c r="AR6" s="21">
        <f t="shared" si="5"/>
        <v>72.86</v>
      </c>
      <c r="AS6" s="21">
        <f t="shared" si="5"/>
        <v>69.540000000000006</v>
      </c>
      <c r="AT6" s="20" t="str">
        <f>IF(AT7="","",IF(AT7="-","【-】","【"&amp;SUBSTITUTE(TEXT(AT7,"#,##0.00"),"-","△")&amp;"】"))</f>
        <v>【65.73】</v>
      </c>
      <c r="AU6" s="21" t="str">
        <f>IF(AU7="",NA(),AU7)</f>
        <v>-</v>
      </c>
      <c r="AV6" s="21">
        <f t="shared" ref="AV6:BD6" si="6">IF(AV7="",NA(),AV7)</f>
        <v>16.440000000000001</v>
      </c>
      <c r="AW6" s="21">
        <f t="shared" si="6"/>
        <v>19.86</v>
      </c>
      <c r="AX6" s="21">
        <f t="shared" si="6"/>
        <v>20.6</v>
      </c>
      <c r="AY6" s="21">
        <f t="shared" si="6"/>
        <v>26.46</v>
      </c>
      <c r="AZ6" s="21" t="str">
        <f t="shared" si="6"/>
        <v>-</v>
      </c>
      <c r="BA6" s="21">
        <f t="shared" si="6"/>
        <v>64.17</v>
      </c>
      <c r="BB6" s="21">
        <f t="shared" si="6"/>
        <v>43.07</v>
      </c>
      <c r="BC6" s="21">
        <f t="shared" si="6"/>
        <v>45.42</v>
      </c>
      <c r="BD6" s="21">
        <f t="shared" si="6"/>
        <v>50.63</v>
      </c>
      <c r="BE6" s="20" t="str">
        <f>IF(BE7="","",IF(BE7="-","【-】","【"&amp;SUBSTITUTE(TEXT(BE7,"#,##0.00"),"-","△")&amp;"】"))</f>
        <v>【48.91】</v>
      </c>
      <c r="BF6" s="21" t="str">
        <f>IF(BF7="",NA(),BF7)</f>
        <v>-</v>
      </c>
      <c r="BG6" s="21">
        <f t="shared" ref="BG6:BO6" si="7">IF(BG7="",NA(),BG7)</f>
        <v>1945.61</v>
      </c>
      <c r="BH6" s="21">
        <f t="shared" si="7"/>
        <v>1444.43</v>
      </c>
      <c r="BI6" s="21">
        <f t="shared" si="7"/>
        <v>3874.61</v>
      </c>
      <c r="BJ6" s="21">
        <f t="shared" si="7"/>
        <v>4567.26</v>
      </c>
      <c r="BK6" s="21" t="str">
        <f t="shared" si="7"/>
        <v>-</v>
      </c>
      <c r="BL6" s="21">
        <f t="shared" si="7"/>
        <v>1209.45</v>
      </c>
      <c r="BM6" s="21">
        <f t="shared" si="7"/>
        <v>1163.75</v>
      </c>
      <c r="BN6" s="21">
        <f t="shared" si="7"/>
        <v>1195.47</v>
      </c>
      <c r="BO6" s="21">
        <f t="shared" si="7"/>
        <v>1168.69</v>
      </c>
      <c r="BP6" s="20" t="str">
        <f>IF(BP7="","",IF(BP7="-","【-】","【"&amp;SUBSTITUTE(TEXT(BP7,"#,##0.00"),"-","△")&amp;"】"))</f>
        <v>【1,156.82】</v>
      </c>
      <c r="BQ6" s="21" t="str">
        <f>IF(BQ7="",NA(),BQ7)</f>
        <v>-</v>
      </c>
      <c r="BR6" s="21">
        <f t="shared" ref="BR6:BZ6" si="8">IF(BR7="",NA(),BR7)</f>
        <v>100</v>
      </c>
      <c r="BS6" s="21">
        <f t="shared" si="8"/>
        <v>90.32</v>
      </c>
      <c r="BT6" s="21">
        <f t="shared" si="8"/>
        <v>100</v>
      </c>
      <c r="BU6" s="21">
        <f t="shared" si="8"/>
        <v>96.87</v>
      </c>
      <c r="BV6" s="21" t="str">
        <f t="shared" si="8"/>
        <v>-</v>
      </c>
      <c r="BW6" s="21">
        <f t="shared" si="8"/>
        <v>55.93</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190.62</v>
      </c>
      <c r="CD6" s="21">
        <f t="shared" si="9"/>
        <v>211.31</v>
      </c>
      <c r="CE6" s="21">
        <f t="shared" si="9"/>
        <v>191.09</v>
      </c>
      <c r="CF6" s="21">
        <f t="shared" si="9"/>
        <v>197.5</v>
      </c>
      <c r="CG6" s="21" t="str">
        <f t="shared" si="9"/>
        <v>-</v>
      </c>
      <c r="CH6" s="21">
        <f t="shared" si="9"/>
        <v>289.60000000000002</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36.71</v>
      </c>
      <c r="CT6" s="21">
        <f t="shared" si="10"/>
        <v>42.28</v>
      </c>
      <c r="CU6" s="21">
        <f t="shared" si="10"/>
        <v>41.06</v>
      </c>
      <c r="CV6" s="21">
        <f t="shared" si="10"/>
        <v>42.09</v>
      </c>
      <c r="CW6" s="20" t="str">
        <f>IF(CW7="","",IF(CW7="-","【-】","【"&amp;SUBSTITUTE(TEXT(CW7,"#,##0.00"),"-","△")&amp;"】"))</f>
        <v>【43.28】</v>
      </c>
      <c r="CX6" s="21" t="str">
        <f>IF(CX7="",NA(),CX7)</f>
        <v>-</v>
      </c>
      <c r="CY6" s="21">
        <f t="shared" ref="CY6:DG6" si="11">IF(CY7="",NA(),CY7)</f>
        <v>61.98</v>
      </c>
      <c r="CZ6" s="21">
        <f t="shared" si="11"/>
        <v>63.06</v>
      </c>
      <c r="DA6" s="21">
        <f t="shared" si="11"/>
        <v>63.26</v>
      </c>
      <c r="DB6" s="21">
        <f t="shared" si="11"/>
        <v>65.37</v>
      </c>
      <c r="DC6" s="21" t="str">
        <f t="shared" si="11"/>
        <v>-</v>
      </c>
      <c r="DD6" s="21">
        <f t="shared" si="11"/>
        <v>70.05</v>
      </c>
      <c r="DE6" s="21">
        <f t="shared" si="11"/>
        <v>84.34</v>
      </c>
      <c r="DF6" s="21">
        <f t="shared" si="11"/>
        <v>84.34</v>
      </c>
      <c r="DG6" s="21">
        <f t="shared" si="11"/>
        <v>84.73</v>
      </c>
      <c r="DH6" s="20" t="str">
        <f>IF(DH7="","",IF(DH7="-","【-】","【"&amp;SUBSTITUTE(TEXT(DH7,"#,##0.00"),"-","△")&amp;"】"))</f>
        <v>【86.21】</v>
      </c>
      <c r="DI6" s="21" t="str">
        <f>IF(DI7="",NA(),DI7)</f>
        <v>-</v>
      </c>
      <c r="DJ6" s="21">
        <f t="shared" ref="DJ6:DR6" si="12">IF(DJ7="",NA(),DJ7)</f>
        <v>2.66</v>
      </c>
      <c r="DK6" s="21">
        <f t="shared" si="12"/>
        <v>5.3</v>
      </c>
      <c r="DL6" s="21">
        <f t="shared" si="12"/>
        <v>7.91</v>
      </c>
      <c r="DM6" s="21">
        <f t="shared" si="12"/>
        <v>10.51</v>
      </c>
      <c r="DN6" s="21" t="str">
        <f t="shared" si="12"/>
        <v>-</v>
      </c>
      <c r="DO6" s="21">
        <f t="shared" si="12"/>
        <v>15.82</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0.1</v>
      </c>
      <c r="EM6" s="21">
        <f t="shared" si="14"/>
        <v>0.08</v>
      </c>
      <c r="EN6" s="21">
        <f t="shared" si="14"/>
        <v>0.06</v>
      </c>
      <c r="EO6" s="20" t="str">
        <f>IF(EO7="","",IF(EO7="-","【-】","【"&amp;SUBSTITUTE(TEXT(EO7,"#,##0.00"),"-","△")&amp;"】"))</f>
        <v>【0.11】</v>
      </c>
    </row>
    <row r="7" spans="1:148" s="22" customFormat="1" x14ac:dyDescent="0.15">
      <c r="A7" s="14"/>
      <c r="B7" s="23">
        <v>2023</v>
      </c>
      <c r="C7" s="23">
        <v>62090</v>
      </c>
      <c r="D7" s="23">
        <v>46</v>
      </c>
      <c r="E7" s="23">
        <v>17</v>
      </c>
      <c r="F7" s="23">
        <v>4</v>
      </c>
      <c r="G7" s="23">
        <v>0</v>
      </c>
      <c r="H7" s="23" t="s">
        <v>95</v>
      </c>
      <c r="I7" s="23" t="s">
        <v>96</v>
      </c>
      <c r="J7" s="23" t="s">
        <v>97</v>
      </c>
      <c r="K7" s="23" t="s">
        <v>98</v>
      </c>
      <c r="L7" s="23" t="s">
        <v>99</v>
      </c>
      <c r="M7" s="23" t="s">
        <v>100</v>
      </c>
      <c r="N7" s="24" t="s">
        <v>101</v>
      </c>
      <c r="O7" s="24">
        <v>36.549999999999997</v>
      </c>
      <c r="P7" s="24">
        <v>4.8099999999999996</v>
      </c>
      <c r="Q7" s="24">
        <v>54.43</v>
      </c>
      <c r="R7" s="24">
        <v>4015</v>
      </c>
      <c r="S7" s="24">
        <v>24851</v>
      </c>
      <c r="T7" s="24">
        <v>214.67</v>
      </c>
      <c r="U7" s="24">
        <v>115.76</v>
      </c>
      <c r="V7" s="24">
        <v>1184</v>
      </c>
      <c r="W7" s="24">
        <v>0.96</v>
      </c>
      <c r="X7" s="24">
        <v>1233.33</v>
      </c>
      <c r="Y7" s="24" t="s">
        <v>101</v>
      </c>
      <c r="Z7" s="24">
        <v>105.72</v>
      </c>
      <c r="AA7" s="24">
        <v>103.16</v>
      </c>
      <c r="AB7" s="24">
        <v>103.02</v>
      </c>
      <c r="AC7" s="24">
        <v>102.97</v>
      </c>
      <c r="AD7" s="24" t="s">
        <v>101</v>
      </c>
      <c r="AE7" s="24">
        <v>100.3</v>
      </c>
      <c r="AF7" s="24">
        <v>106.09</v>
      </c>
      <c r="AG7" s="24">
        <v>106.44</v>
      </c>
      <c r="AH7" s="24">
        <v>107.11</v>
      </c>
      <c r="AI7" s="24">
        <v>105.09</v>
      </c>
      <c r="AJ7" s="24" t="s">
        <v>101</v>
      </c>
      <c r="AK7" s="24">
        <v>0</v>
      </c>
      <c r="AL7" s="24">
        <v>0</v>
      </c>
      <c r="AM7" s="24">
        <v>0</v>
      </c>
      <c r="AN7" s="24">
        <v>0</v>
      </c>
      <c r="AO7" s="24" t="s">
        <v>101</v>
      </c>
      <c r="AP7" s="24">
        <v>254.91</v>
      </c>
      <c r="AQ7" s="24">
        <v>69.42</v>
      </c>
      <c r="AR7" s="24">
        <v>72.86</v>
      </c>
      <c r="AS7" s="24">
        <v>69.540000000000006</v>
      </c>
      <c r="AT7" s="24">
        <v>65.73</v>
      </c>
      <c r="AU7" s="24" t="s">
        <v>101</v>
      </c>
      <c r="AV7" s="24">
        <v>16.440000000000001</v>
      </c>
      <c r="AW7" s="24">
        <v>19.86</v>
      </c>
      <c r="AX7" s="24">
        <v>20.6</v>
      </c>
      <c r="AY7" s="24">
        <v>26.46</v>
      </c>
      <c r="AZ7" s="24" t="s">
        <v>101</v>
      </c>
      <c r="BA7" s="24">
        <v>64.17</v>
      </c>
      <c r="BB7" s="24">
        <v>43.07</v>
      </c>
      <c r="BC7" s="24">
        <v>45.42</v>
      </c>
      <c r="BD7" s="24">
        <v>50.63</v>
      </c>
      <c r="BE7" s="24">
        <v>48.91</v>
      </c>
      <c r="BF7" s="24" t="s">
        <v>101</v>
      </c>
      <c r="BG7" s="24">
        <v>1945.61</v>
      </c>
      <c r="BH7" s="24">
        <v>1444.43</v>
      </c>
      <c r="BI7" s="24">
        <v>3874.61</v>
      </c>
      <c r="BJ7" s="24">
        <v>4567.26</v>
      </c>
      <c r="BK7" s="24" t="s">
        <v>101</v>
      </c>
      <c r="BL7" s="24">
        <v>1209.45</v>
      </c>
      <c r="BM7" s="24">
        <v>1163.75</v>
      </c>
      <c r="BN7" s="24">
        <v>1195.47</v>
      </c>
      <c r="BO7" s="24">
        <v>1168.69</v>
      </c>
      <c r="BP7" s="24">
        <v>1156.82</v>
      </c>
      <c r="BQ7" s="24" t="s">
        <v>101</v>
      </c>
      <c r="BR7" s="24">
        <v>100</v>
      </c>
      <c r="BS7" s="24">
        <v>90.32</v>
      </c>
      <c r="BT7" s="24">
        <v>100</v>
      </c>
      <c r="BU7" s="24">
        <v>96.87</v>
      </c>
      <c r="BV7" s="24" t="s">
        <v>101</v>
      </c>
      <c r="BW7" s="24">
        <v>55.93</v>
      </c>
      <c r="BX7" s="24">
        <v>72.599999999999994</v>
      </c>
      <c r="BY7" s="24">
        <v>69.430000000000007</v>
      </c>
      <c r="BZ7" s="24">
        <v>70.709999999999994</v>
      </c>
      <c r="CA7" s="24">
        <v>75.33</v>
      </c>
      <c r="CB7" s="24" t="s">
        <v>101</v>
      </c>
      <c r="CC7" s="24">
        <v>190.62</v>
      </c>
      <c r="CD7" s="24">
        <v>211.31</v>
      </c>
      <c r="CE7" s="24">
        <v>191.09</v>
      </c>
      <c r="CF7" s="24">
        <v>197.5</v>
      </c>
      <c r="CG7" s="24" t="s">
        <v>101</v>
      </c>
      <c r="CH7" s="24">
        <v>289.60000000000002</v>
      </c>
      <c r="CI7" s="24">
        <v>228.64</v>
      </c>
      <c r="CJ7" s="24">
        <v>239.46</v>
      </c>
      <c r="CK7" s="24">
        <v>233.15</v>
      </c>
      <c r="CL7" s="24">
        <v>215.73</v>
      </c>
      <c r="CM7" s="24" t="s">
        <v>101</v>
      </c>
      <c r="CN7" s="24" t="s">
        <v>101</v>
      </c>
      <c r="CO7" s="24" t="s">
        <v>101</v>
      </c>
      <c r="CP7" s="24" t="s">
        <v>101</v>
      </c>
      <c r="CQ7" s="24" t="s">
        <v>101</v>
      </c>
      <c r="CR7" s="24" t="s">
        <v>101</v>
      </c>
      <c r="CS7" s="24">
        <v>36.71</v>
      </c>
      <c r="CT7" s="24">
        <v>42.28</v>
      </c>
      <c r="CU7" s="24">
        <v>41.06</v>
      </c>
      <c r="CV7" s="24">
        <v>42.09</v>
      </c>
      <c r="CW7" s="24">
        <v>43.28</v>
      </c>
      <c r="CX7" s="24" t="s">
        <v>101</v>
      </c>
      <c r="CY7" s="24">
        <v>61.98</v>
      </c>
      <c r="CZ7" s="24">
        <v>63.06</v>
      </c>
      <c r="DA7" s="24">
        <v>63.26</v>
      </c>
      <c r="DB7" s="24">
        <v>65.37</v>
      </c>
      <c r="DC7" s="24" t="s">
        <v>101</v>
      </c>
      <c r="DD7" s="24">
        <v>70.05</v>
      </c>
      <c r="DE7" s="24">
        <v>84.34</v>
      </c>
      <c r="DF7" s="24">
        <v>84.34</v>
      </c>
      <c r="DG7" s="24">
        <v>84.73</v>
      </c>
      <c r="DH7" s="24">
        <v>86.21</v>
      </c>
      <c r="DI7" s="24" t="s">
        <v>101</v>
      </c>
      <c r="DJ7" s="24">
        <v>2.66</v>
      </c>
      <c r="DK7" s="24">
        <v>5.3</v>
      </c>
      <c r="DL7" s="24">
        <v>7.91</v>
      </c>
      <c r="DM7" s="24">
        <v>10.51</v>
      </c>
      <c r="DN7" s="24" t="s">
        <v>101</v>
      </c>
      <c r="DO7" s="24">
        <v>15.82</v>
      </c>
      <c r="DP7" s="24">
        <v>22.79</v>
      </c>
      <c r="DQ7" s="24">
        <v>24.8</v>
      </c>
      <c r="DR7" s="24">
        <v>26.77</v>
      </c>
      <c r="DS7" s="24">
        <v>29.62</v>
      </c>
      <c r="DT7" s="24" t="s">
        <v>101</v>
      </c>
      <c r="DU7" s="24">
        <v>0</v>
      </c>
      <c r="DV7" s="24">
        <v>0</v>
      </c>
      <c r="DW7" s="24">
        <v>0</v>
      </c>
      <c r="DX7" s="24">
        <v>0</v>
      </c>
      <c r="DY7" s="24" t="s">
        <v>101</v>
      </c>
      <c r="DZ7" s="24">
        <v>0</v>
      </c>
      <c r="EA7" s="24">
        <v>0.01</v>
      </c>
      <c r="EB7" s="24">
        <v>0.02</v>
      </c>
      <c r="EC7" s="24">
        <v>7.0000000000000007E-2</v>
      </c>
      <c r="ED7" s="24">
        <v>0.09</v>
      </c>
      <c r="EE7" s="24" t="s">
        <v>101</v>
      </c>
      <c r="EF7" s="24">
        <v>0</v>
      </c>
      <c r="EG7" s="24">
        <v>0</v>
      </c>
      <c r="EH7" s="24">
        <v>0</v>
      </c>
      <c r="EI7" s="24">
        <v>0</v>
      </c>
      <c r="EJ7" s="24" t="s">
        <v>101</v>
      </c>
      <c r="EK7" s="24">
        <v>0.02</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L4101-sui-106 </cp:lastModifiedBy>
  <cp:lastPrinted>2025-01-28T04:56:54Z</cp:lastPrinted>
  <dcterms:created xsi:type="dcterms:W3CDTF">2025-01-24T07:09:41Z</dcterms:created>
  <dcterms:modified xsi:type="dcterms:W3CDTF">2025-01-28T04:57:06Z</dcterms:modified>
  <cp:category/>
</cp:coreProperties>
</file>