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410_上下水道課\020_業務係\2025\03 下水道\【経営比較分析表(R6決算分析)】\"/>
    </mc:Choice>
  </mc:AlternateContent>
  <workbookProtection workbookAlgorithmName="SHA-512" workbookHashValue="Ysgx/haB8inHkn7dHyXqeb02rHuEaax9MVlBtHLI9aZwJXn0NM+BMoQvx0Qpw8zsJYdj+3gK/gcVEYC+uREZ2Q==" workbookSaltValue="8i4NGYxq+M2urTb0YbH5ng==" workbookSpinCount="100000" lockStructure="1"/>
  <bookViews>
    <workbookView xWindow="0" yWindow="0" windowWidth="28800" windowHeight="110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<sst xmlns="http://schemas.openxmlformats.org/spreadsheetml/2006/main" count="231" uniqueCount="115">
  <si>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</si>
  <si>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</si>
  <si>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</si>
  <si>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</si>
  <si>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</si>
  <si>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</si>
  <si>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</si>
  <si>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</si>
  <si>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</si>
  <si>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</si>
  <si>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</si>
  <si>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</si>
  <si>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</si>
  <si>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</si>
  <si>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</si>
  <si>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</si>
  <si>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</si>
  <si>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</si>
  <si>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</si>
  <si>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</si>
  <si>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</si>
  <si>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</si>
  <si>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</si>
  <si>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</si>
  <si>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</si>
  <si>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</si>
  <si>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</si>
  <si>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</si>
  <si>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</si>
  <si>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</si>
  <si>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</si>
  <si>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</si>
  <si>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</si>
  <si>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</si>
  <si>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</si>
  <si>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</si>
  <si>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</si>
  <si>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</si>
  <si>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</si>
  <si>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</si>
  <si>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</si>
  <si>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</si>
  <si>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</si>
  <si>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</si>
  <si>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</si>
  <si>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</si>
  <si>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</si>
  <si>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</si>
  <si>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</si>
  <si>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</si>
  <si>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</si>
  <si>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</si>
  <si>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</si>
  <si>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</si>
  <si>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</si>
  <si>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</si>
  <si>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</si>
  <si>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</si>
  <si>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</si>
  <si>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</si>
  <si>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</si>
  <si>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</si>
  <si>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</si>
  <si>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</si>
  <si>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</si>
  <si>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</si>
  <si>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</si>
  <si>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</si>
  <si>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</si>
  <si>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</si>
  <si>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</si>
  <si>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</si>
  <si>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</si>
  <si>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</si>
  <si>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</si>
  <si>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</si>
  <si>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</si>
  <si>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</si>
  <si>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</si>
  <si>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</si>
  <si>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</si>
  <si>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</si>
  <si>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</si>
  <si>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</si>
  <si>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</si>
  <si>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</si>
  <si>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</si>
  <si>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</si>
  <si>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</si>
  <si>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</si>
  <si>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</si>
  <si>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</si>
  <si>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</si>
  <si>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</si>
  <si>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</si>
  <si>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</si>
  <si>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長井市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</si>
  <si>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</si>
  <si>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</si>
  <si>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</si>
  <si>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</si>
  <si>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</si>
  <si>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</si>
  <si>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</si>
  <si>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</si>
  <si>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</si>
  <si>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</si>
  <si>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</si>
  <si>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</si>
  <si>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</si>
  <si>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</si>
  <si>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</si>
  <si>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1"/>
        <rFont val="ＭＳ ゴシック"/>
        <family val="3"/>
        <charset val="128"/>
      </rPr>
      <t>①経常収支比率については100%を超えており、見た目上は単年度収支が黒字となっているが、下水道事業自体が一般会計からの繰入金に大きく依存する体質となっており、基準外繰入を縮小させていくことが課題となっている。</t>
    </r>
    <r>
      <rPr>
        <sz val="11"/>
        <color rgb="FFFF0000"/>
        <rFont val="ＭＳ ゴシック"/>
        <family val="3"/>
        <charset val="128"/>
      </rPr>
      <t xml:space="preserve">
</t>
    </r>
    <r>
      <rPr>
        <sz val="11"/>
        <rFont val="ＭＳ ゴシック"/>
        <family val="3"/>
        <charset val="128"/>
      </rPr>
      <t>③流動比率は5年度企業債償還金の未払金が多く、ｲﾚｷﾞｭﾗｰな数値となっている。現金が絶対的に少ないうえ、企業債償還金の割合が非常に高いため、例年、平均値よりも大幅に下回る状況となる。</t>
    </r>
    <r>
      <rPr>
        <sz val="11"/>
        <color rgb="FFFF0000"/>
        <rFont val="ＭＳ ゴシック"/>
        <family val="3"/>
        <charset val="128"/>
      </rPr>
      <t xml:space="preserve">
</t>
    </r>
    <r>
      <rPr>
        <sz val="11"/>
        <rFont val="ＭＳ ゴシック"/>
        <family val="3"/>
        <charset val="128"/>
      </rPr>
      <t>④企業債残高対事業規模比率はすでに整備事業を終了し、企業債残高が減少傾向にあるため、比率も減少している。(※R2は数値に誤りがあり異常値。)</t>
    </r>
    <r>
      <rPr>
        <sz val="11"/>
        <color rgb="FFFF0000"/>
        <rFont val="ＭＳ ゴシック"/>
        <family val="3"/>
        <charset val="128"/>
      </rPr>
      <t xml:space="preserve">
</t>
    </r>
    <r>
      <rPr>
        <sz val="11"/>
        <rFont val="ＭＳ ゴシック"/>
        <family val="3"/>
        <charset val="128"/>
      </rPr>
      <t>⑤6年度はｽﾄﾏﾈ計画の策定等で汚水処理費が増加した一方で、使用料収入は減少したため、経費回収率は例年より低い状況となった。通常の維持管理経費のみの支出であれば、100%に近づくものと考えている。</t>
    </r>
    <r>
      <rPr>
        <sz val="11"/>
        <color rgb="FFFF0000"/>
        <rFont val="ＭＳ ゴシック"/>
        <family val="3"/>
        <charset val="128"/>
      </rPr>
      <t xml:space="preserve">
</t>
    </r>
    <r>
      <rPr>
        <sz val="11"/>
        <rFont val="ＭＳ ゴシック"/>
        <family val="3"/>
        <charset val="128"/>
      </rPr>
      <t>⑥上記⑤の影響を受け、汚水処理原価についても、例年より高くなっている。例年、平均値を大きく上回っているが、これは不明水の影響によるところが大きいと思われ、改善に向けては抜本的な対策が必要となっている。</t>
    </r>
    <r>
      <rPr>
        <sz val="11"/>
        <color rgb="FFFF0000"/>
        <rFont val="ＭＳ ゴシック"/>
        <family val="3"/>
        <charset val="128"/>
      </rPr>
      <t xml:space="preserve">
</t>
    </r>
    <r>
      <rPr>
        <sz val="11"/>
        <rFont val="ＭＳ ゴシック"/>
        <family val="3"/>
        <charset val="128"/>
      </rPr>
      <t>⑦施設利用率は平均より高い水準である。汚水処理能力には十分な余力があるが、今後の事業拡張や災害時等の対応を考慮すると現在の水準は適切なものと判断している。
⑧水洗化率は90％を超え、今後大きな伸びは考えにくく、飽和状態である。</t>
    </r>
    <rPh sb="79" eb="81">
      <t>キジュン</t>
    </rPh>
    <rPh sb="81" eb="82">
      <t>ガイ</t>
    </rPh>
    <rPh sb="82" eb="84">
      <t>クリイレ</t>
    </rPh>
    <rPh sb="85" eb="87">
      <t>シュクショウ</t>
    </rPh>
    <rPh sb="112" eb="114">
      <t>ネンド</t>
    </rPh>
    <rPh sb="114" eb="117">
      <t>キギョウサイ</t>
    </rPh>
    <rPh sb="117" eb="120">
      <t>ショウカンキン</t>
    </rPh>
    <rPh sb="121" eb="123">
      <t>ミバラ</t>
    </rPh>
    <rPh sb="123" eb="124">
      <t>キン</t>
    </rPh>
    <rPh sb="125" eb="126">
      <t>オオ</t>
    </rPh>
    <rPh sb="136" eb="138">
      <t>スウチ</t>
    </rPh>
    <rPh sb="176" eb="178">
      <t>レイネン</t>
    </rPh>
    <rPh sb="191" eb="193">
      <t>ジョウキョウ</t>
    </rPh>
    <rPh sb="243" eb="245">
      <t>ゲンショウ</t>
    </rPh>
    <rPh sb="263" eb="266">
      <t>イジョウチ</t>
    </rPh>
    <rPh sb="271" eb="273">
      <t>ネンド</t>
    </rPh>
    <rPh sb="278" eb="280">
      <t>ケイカク</t>
    </rPh>
    <rPh sb="281" eb="283">
      <t>サクテイ</t>
    </rPh>
    <rPh sb="283" eb="284">
      <t>トウ</t>
    </rPh>
    <rPh sb="285" eb="290">
      <t>オスイショリヒ</t>
    </rPh>
    <rPh sb="291" eb="293">
      <t>ゾウカ</t>
    </rPh>
    <rPh sb="295" eb="297">
      <t>イッポウ</t>
    </rPh>
    <rPh sb="299" eb="302">
      <t>シヨウリョウ</t>
    </rPh>
    <rPh sb="302" eb="304">
      <t>シュウニュウ</t>
    </rPh>
    <rPh sb="305" eb="307">
      <t>ゲンショウ</t>
    </rPh>
    <rPh sb="318" eb="320">
      <t>レイネン</t>
    </rPh>
    <rPh sb="322" eb="323">
      <t>ヒク</t>
    </rPh>
    <rPh sb="324" eb="326">
      <t>ジョウキョウ</t>
    </rPh>
    <rPh sb="331" eb="333">
      <t>ツウジョウ</t>
    </rPh>
    <rPh sb="334" eb="338">
      <t>イジカンリ</t>
    </rPh>
    <rPh sb="338" eb="340">
      <t>ケイヒ</t>
    </rPh>
    <rPh sb="343" eb="345">
      <t>シシュツ</t>
    </rPh>
    <rPh sb="355" eb="356">
      <t>チカ</t>
    </rPh>
    <rPh sb="361" eb="362">
      <t>カンガ</t>
    </rPh>
    <rPh sb="369" eb="371">
      <t>ジョウキ</t>
    </rPh>
    <rPh sb="373" eb="375">
      <t>エイキョウ</t>
    </rPh>
    <rPh sb="376" eb="377">
      <t>ウ</t>
    </rPh>
    <rPh sb="391" eb="393">
      <t>レイネン</t>
    </rPh>
    <rPh sb="395" eb="396">
      <t>タカ</t>
    </rPh>
    <rPh sb="403" eb="405">
      <t>レイネン</t>
    </rPh>
    <rPh sb="406" eb="409">
      <t>ヘイキンチ</t>
    </rPh>
    <rPh sb="410" eb="411">
      <t>オオ</t>
    </rPh>
    <rPh sb="574" eb="578">
      <t>ホウワジョウタイ</t>
    </rPh>
    <phoneticPr fontId="4"/>
  </si>
  <si>
    <r>
      <rPr>
        <sz val="11"/>
        <rFont val="ＭＳ ゴシック"/>
        <family val="3"/>
        <charset val="128"/>
      </rPr>
      <t>公共下水道の供用開始(S63年)から35年以上が経過し、施設の老朽化対策・長寿命化対策が喫緊の課題となる等、将来にわたって持続可能な健全かつ安定的な事業経営に向け、経営基盤の強化と財政マネジメントの向上が急務となっている。新たに策定したストックマネジメント計画に基づき、効率的・計画的に更新工事を実施していく必要がある。
分析結果のうち、①有形固定資産減価償却率については、企業会計移行5年目のため数値は低くなっている。法適用開始前の償却累計額を含めた本当の減価償却率についてはR6年度で61.0%となっている。</t>
    </r>
    <r>
      <rPr>
        <sz val="11"/>
        <color rgb="FFFF0000"/>
        <rFont val="ＭＳ ゴシック"/>
        <family val="3"/>
        <charset val="128"/>
      </rPr>
      <t xml:space="preserve">
</t>
    </r>
    <r>
      <rPr>
        <sz val="11"/>
        <rFont val="ＭＳ ゴシック"/>
        <family val="3"/>
        <charset val="128"/>
      </rPr>
      <t>②管渠老朽化率、③管渠改善率は当該年度時点で法定耐用年数を超えている管渠がない。</t>
    </r>
    <rPh sb="14" eb="15">
      <t>ネン</t>
    </rPh>
    <rPh sb="111" eb="112">
      <t>アラ</t>
    </rPh>
    <rPh sb="114" eb="116">
      <t>サクテイ</t>
    </rPh>
    <rPh sb="131" eb="132">
      <t>モト</t>
    </rPh>
    <rPh sb="194" eb="195">
      <t>ネン</t>
    </rPh>
    <rPh sb="195" eb="196">
      <t>メ</t>
    </rPh>
    <rPh sb="202" eb="203">
      <t>ヒク</t>
    </rPh>
    <phoneticPr fontId="4"/>
  </si>
  <si>
    <t xml:space="preserve">人口減少や節水機器の普及により、下水道使用料は減少傾向にある中、物価高騰等による費用の増大や老朽化に伴う更新費用の増大は経営を圧迫する恐れがある。
本市の下水道事業は財政面において「繰入金」という外部要因に大きく左右される状況にあり、繰入金収入のルール化・平準化に努めていく必要がある。また、費用の抑制・事務の効率化の観点からも現在4事業となっている下水道事業の抜本的見直しに関する検討も今後必要になってくると考える。
</t>
    <rPh sb="0" eb="2">
      <t>ジンコウ</t>
    </rPh>
    <rPh sb="2" eb="4">
      <t>ゲンショウ</t>
    </rPh>
    <rPh sb="5" eb="9">
      <t>セッスイキキ</t>
    </rPh>
    <rPh sb="10" eb="12">
      <t>フキュウ</t>
    </rPh>
    <rPh sb="16" eb="19">
      <t>ゲスイドウ</t>
    </rPh>
    <rPh sb="19" eb="22">
      <t>シヨウリョウ</t>
    </rPh>
    <rPh sb="23" eb="25">
      <t>ゲンショウ</t>
    </rPh>
    <rPh sb="25" eb="27">
      <t>ケイコウ</t>
    </rPh>
    <rPh sb="30" eb="31">
      <t>ナカ</t>
    </rPh>
    <rPh sb="32" eb="34">
      <t>ブッカ</t>
    </rPh>
    <rPh sb="34" eb="36">
      <t>コウトウ</t>
    </rPh>
    <rPh sb="36" eb="37">
      <t>トウ</t>
    </rPh>
    <rPh sb="40" eb="42">
      <t>ヒヨウ</t>
    </rPh>
    <rPh sb="43" eb="45">
      <t>ゾウダイ</t>
    </rPh>
    <rPh sb="46" eb="49">
      <t>ロウキュウカ</t>
    </rPh>
    <rPh sb="50" eb="51">
      <t>トモナ</t>
    </rPh>
    <rPh sb="52" eb="54">
      <t>コウシン</t>
    </rPh>
    <rPh sb="54" eb="56">
      <t>ヒヨウ</t>
    </rPh>
    <rPh sb="57" eb="59">
      <t>ゾウダイ</t>
    </rPh>
    <rPh sb="60" eb="62">
      <t>ケイエイ</t>
    </rPh>
    <rPh sb="63" eb="65">
      <t>アッパク</t>
    </rPh>
    <rPh sb="67" eb="68">
      <t>オソ</t>
    </rPh>
    <rPh sb="111" eb="113">
      <t>ジョウキョウ</t>
    </rPh>
    <rPh sb="146" eb="148">
      <t>ヒヨウ</t>
    </rPh>
    <rPh sb="149" eb="151">
      <t>ヨクセイ</t>
    </rPh>
    <rPh sb="152" eb="154">
      <t>ジム</t>
    </rPh>
    <rPh sb="155" eb="158">
      <t>コウリツカ</t>
    </rPh>
    <rPh sb="159" eb="161">
      <t>カンテン</t>
    </rPh>
    <rPh sb="164" eb="166">
      <t>ゲンザイ</t>
    </rPh>
    <rPh sb="167" eb="169">
      <t>ジギョウ</t>
    </rPh>
    <rPh sb="188" eb="189">
      <t>カン</t>
    </rPh>
    <rPh sb="191" eb="193">
      <t>ケントウ</t>
    </rPh>
    <rPh sb="194" eb="196">
      <t>コンゴ</t>
    </rPh>
    <rPh sb="196" eb="198">
      <t>ヒツヨウ</t>
    </rPh>
    <rPh sb="205" eb="20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</si>
</sst>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74-4B3A-9E3F-5131A1053F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2B74-4B3A-9E3F-5131A1053F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64.260000000000005</c:v>
                </c:pt>
                <c:pt idx="1">
                  <c:v>69.36</c:v>
                </c:pt>
                <c:pt idx="2">
                  <c:v>75.760000000000005</c:v>
                </c:pt>
                <c:pt idx="3">
                  <c:v>73.540000000000006</c:v>
                </c:pt>
                <c:pt idx="4">
                  <c:v>78.77</c:v>
                </c:pt>
              </c:numCache>
            </c:numRef>
          </c:val>
          <c:extLst>
            <c:ext xmlns:c16="http://schemas.microsoft.com/office/drawing/2014/chart" uri="{C3380CC4-5D6E-409C-BE32-E72D297353CC}">
              <c16:uniqueId val="{00000000-473E-48E6-854F-09A41BBA32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473E-48E6-854F-09A41BBA32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91.4</c:v>
                </c:pt>
                <c:pt idx="1">
                  <c:v>91.3</c:v>
                </c:pt>
                <c:pt idx="2">
                  <c:v>91.74</c:v>
                </c:pt>
                <c:pt idx="3">
                  <c:v>92.33</c:v>
                </c:pt>
                <c:pt idx="4">
                  <c:v>92.62</c:v>
                </c:pt>
              </c:numCache>
            </c:numRef>
          </c:val>
          <c:extLst>
            <c:ext xmlns:c16="http://schemas.microsoft.com/office/drawing/2014/chart" uri="{C3380CC4-5D6E-409C-BE32-E72D297353CC}">
              <c16:uniqueId val="{00000000-B0C2-4C4F-8E45-C5AAA69B31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B0C2-4C4F-8E45-C5AAA69B31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100.61</c:v>
                </c:pt>
                <c:pt idx="1">
                  <c:v>100.43</c:v>
                </c:pt>
                <c:pt idx="2">
                  <c:v>100.76</c:v>
                </c:pt>
                <c:pt idx="3">
                  <c:v>100.39</c:v>
                </c:pt>
                <c:pt idx="4">
                  <c:v>100.75</c:v>
                </c:pt>
              </c:numCache>
            </c:numRef>
          </c:val>
          <c:extLst>
            <c:ext xmlns:c16="http://schemas.microsoft.com/office/drawing/2014/chart" uri="{C3380CC4-5D6E-409C-BE32-E72D297353CC}">
              <c16:uniqueId val="{00000000-72B9-4D1A-9530-F8730346BC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72B9-4D1A-9530-F8730346BC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4.07</c:v>
                </c:pt>
                <c:pt idx="1">
                  <c:v>7.95</c:v>
                </c:pt>
                <c:pt idx="2">
                  <c:v>11.91</c:v>
                </c:pt>
                <c:pt idx="3">
                  <c:v>15.61</c:v>
                </c:pt>
                <c:pt idx="4">
                  <c:v>19.579999999999998</c:v>
                </c:pt>
              </c:numCache>
            </c:numRef>
          </c:val>
          <c:extLst>
            <c:ext xmlns:c16="http://schemas.microsoft.com/office/drawing/2014/chart" uri="{C3380CC4-5D6E-409C-BE32-E72D297353CC}">
              <c16:uniqueId val="{00000000-1AAE-406E-8785-70418E60EC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1AAE-406E-8785-70418E60EC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68-4C0C-ACB4-D85CA3D8C6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CB68-4C0C-ACB4-D85CA3D8C6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60-41C2-B99A-892A5734B6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8660-41C2-B99A-892A5734B6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13.37</c:v>
                </c:pt>
                <c:pt idx="1">
                  <c:v>8.77</c:v>
                </c:pt>
                <c:pt idx="2">
                  <c:v>8.86</c:v>
                </c:pt>
                <c:pt idx="3">
                  <c:v>28.6</c:v>
                </c:pt>
                <c:pt idx="4">
                  <c:v>11.66</c:v>
                </c:pt>
              </c:numCache>
            </c:numRef>
          </c:val>
          <c:extLst>
            <c:ext xmlns:c16="http://schemas.microsoft.com/office/drawing/2014/chart" uri="{C3380CC4-5D6E-409C-BE32-E72D297353CC}">
              <c16:uniqueId val="{00000000-6433-468E-82DF-645E95E8DD4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6433-468E-82DF-645E95E8DD4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667.22</c:v>
                </c:pt>
                <c:pt idx="1">
                  <c:v>192.27</c:v>
                </c:pt>
                <c:pt idx="2">
                  <c:v>609.95000000000005</c:v>
                </c:pt>
                <c:pt idx="3">
                  <c:v>695.67</c:v>
                </c:pt>
                <c:pt idx="4">
                  <c:v>587.45000000000005</c:v>
                </c:pt>
              </c:numCache>
            </c:numRef>
          </c:val>
          <c:extLst>
            <c:ext xmlns:c16="http://schemas.microsoft.com/office/drawing/2014/chart" uri="{C3380CC4-5D6E-409C-BE32-E72D297353CC}">
              <c16:uniqueId val="{00000000-7E96-453A-90D7-B5343824A59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7E96-453A-90D7-B5343824A59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98.15</c:v>
                </c:pt>
                <c:pt idx="2">
                  <c:v>100</c:v>
                </c:pt>
                <c:pt idx="3">
                  <c:v>100</c:v>
                </c:pt>
                <c:pt idx="4">
                  <c:v>94.68</c:v>
                </c:pt>
              </c:numCache>
            </c:numRef>
          </c:val>
          <c:extLst>
            <c:ext xmlns:c16="http://schemas.microsoft.com/office/drawing/2014/chart" uri="{C3380CC4-5D6E-409C-BE32-E72D297353CC}">
              <c16:uniqueId val="{00000000-ADC0-4FF3-9FAC-91BAF194B8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ADC0-4FF3-9FAC-91BAF194B8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201.06</c:v>
                </c:pt>
                <c:pt idx="1">
                  <c:v>204.9</c:v>
                </c:pt>
                <c:pt idx="2">
                  <c:v>201.94</c:v>
                </c:pt>
                <c:pt idx="3">
                  <c:v>202.25</c:v>
                </c:pt>
                <c:pt idx="4">
                  <c:v>213.74</c:v>
                </c:pt>
              </c:numCache>
            </c:numRef>
          </c:val>
          <c:extLst>
            <c:ext xmlns:c16="http://schemas.microsoft.com/office/drawing/2014/chart" uri="{C3380CC4-5D6E-409C-BE32-E72D297353CC}">
              <c16:uniqueId val="{00000000-1743-445A-8FBF-DCCA6E409E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1743-445A-8FBF-DCCA6E409E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山形県　長井市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24420</v>
      </c>
      <c r="AM8" s="45"/>
      <c r="AN8" s="45"/>
      <c r="AO8" s="45"/>
      <c r="AP8" s="45"/>
      <c r="AQ8" s="45"/>
      <c r="AR8" s="45"/>
      <c r="AS8" s="45"/>
      <c r="AT8" s="44">
        <f>データ!T6</f>
        <v>214.67</v>
      </c>
      <c r="AU8" s="44"/>
      <c r="AV8" s="44"/>
      <c r="AW8" s="44"/>
      <c r="AX8" s="44"/>
      <c r="AY8" s="44"/>
      <c r="AZ8" s="44"/>
      <c r="BA8" s="44"/>
      <c r="BB8" s="44">
        <f>データ!U6</f>
        <v>113.76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73.75</v>
      </c>
      <c r="J10" s="44"/>
      <c r="K10" s="44"/>
      <c r="L10" s="44"/>
      <c r="M10" s="44"/>
      <c r="N10" s="44"/>
      <c r="O10" s="44"/>
      <c r="P10" s="44">
        <f>データ!P6</f>
        <v>54.73</v>
      </c>
      <c r="Q10" s="44"/>
      <c r="R10" s="44"/>
      <c r="S10" s="44"/>
      <c r="T10" s="44"/>
      <c r="U10" s="44"/>
      <c r="V10" s="44"/>
      <c r="W10" s="44">
        <f>データ!Q6</f>
        <v>52.11</v>
      </c>
      <c r="X10" s="44"/>
      <c r="Y10" s="44"/>
      <c r="Z10" s="44"/>
      <c r="AA10" s="44"/>
      <c r="AB10" s="44"/>
      <c r="AC10" s="44"/>
      <c r="AD10" s="45">
        <f>データ!R6</f>
        <v>4015</v>
      </c>
      <c r="AE10" s="45"/>
      <c r="AF10" s="45"/>
      <c r="AG10" s="45"/>
      <c r="AH10" s="45"/>
      <c r="AI10" s="45"/>
      <c r="AJ10" s="45"/>
      <c r="AK10" s="2"/>
      <c r="AL10" s="45">
        <f>データ!V6</f>
        <v>13251</v>
      </c>
      <c r="AM10" s="45"/>
      <c r="AN10" s="45"/>
      <c r="AO10" s="45"/>
      <c r="AP10" s="45"/>
      <c r="AQ10" s="45"/>
      <c r="AR10" s="45"/>
      <c r="AS10" s="45"/>
      <c r="AT10" s="44">
        <f>データ!W6</f>
        <v>6.02</v>
      </c>
      <c r="AU10" s="44"/>
      <c r="AV10" s="44"/>
      <c r="AW10" s="44"/>
      <c r="AX10" s="44"/>
      <c r="AY10" s="44"/>
      <c r="AZ10" s="44"/>
      <c r="BA10" s="44"/>
      <c r="BB10" s="44">
        <f>データ!X6</f>
        <v>2201.16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l8HsH4gKIQbqQbW1rVvqXFTqEgbAZF6qp/fh1ft/xOoHXj5qRcx93qqKIlNlEhh+UN4/jHa4dW7ikcRYA4P3A==" saltValue="hBiU/TQREnqEMnO3AGHr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62090</v>
      </c>
      <c r="D6" s="19">
        <f t="shared" si="3"/>
        <v>46</v>
      </c>
      <c r="E6" s="19">
        <f t="shared" si="3"/>
        <v>17</v>
      </c>
      <c r="F6" s="19">
        <f t="shared" si="3"/>
        <v>1</v>
      </c>
      <c r="G6" s="19">
        <f t="shared" si="3"/>
        <v>0</v>
      </c>
      <c r="H6" s="19" t="str">
        <f t="shared" si="3"/>
        <v>山形県　長井市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73.75</v>
      </c>
      <c r="P6" s="20">
        <f t="shared" si="3"/>
        <v>54.73</v>
      </c>
      <c r="Q6" s="20">
        <f t="shared" si="3"/>
        <v>52.11</v>
      </c>
      <c r="R6" s="20">
        <f t="shared" si="3"/>
        <v>4015</v>
      </c>
      <c r="S6" s="20">
        <f t="shared" si="3"/>
        <v>24420</v>
      </c>
      <c r="T6" s="20">
        <f t="shared" si="3"/>
        <v>214.67</v>
      </c>
      <c r="U6" s="20">
        <f t="shared" si="3"/>
        <v>113.76</v>
      </c>
      <c r="V6" s="20">
        <f t="shared" si="3"/>
        <v>13251</v>
      </c>
      <c r="W6" s="20">
        <f t="shared" si="3"/>
        <v>6.02</v>
      </c>
      <c r="X6" s="20">
        <f t="shared" si="3"/>
        <v>2201.16</v>
      </c>
      <c r="Y6" s="21">
        <f>IF(Y7="",NA(),Y7)</f>
        <v>100.61</v>
      </c>
      <c r="Z6" s="21">
        <f t="shared" ref="Z6:AH6" si="4">IF(Z7="",NA(),Z7)</f>
        <v>100.43</v>
      </c>
      <c r="AA6" s="21">
        <f t="shared" si="4"/>
        <v>100.76</v>
      </c>
      <c r="AB6" s="21">
        <f t="shared" si="4"/>
        <v>100.39</v>
      </c>
      <c r="AC6" s="21">
        <f t="shared" si="4"/>
        <v>100.75</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13.37</v>
      </c>
      <c r="AV6" s="21">
        <f t="shared" ref="AV6:BD6" si="6">IF(AV7="",NA(),AV7)</f>
        <v>8.77</v>
      </c>
      <c r="AW6" s="21">
        <f t="shared" si="6"/>
        <v>8.86</v>
      </c>
      <c r="AX6" s="21">
        <f t="shared" si="6"/>
        <v>28.6</v>
      </c>
      <c r="AY6" s="21">
        <f t="shared" si="6"/>
        <v>11.66</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667.22</v>
      </c>
      <c r="BG6" s="21">
        <f t="shared" ref="BG6:BO6" si="7">IF(BG7="",NA(),BG7)</f>
        <v>192.27</v>
      </c>
      <c r="BH6" s="21">
        <f t="shared" si="7"/>
        <v>609.95000000000005</v>
      </c>
      <c r="BI6" s="21">
        <f t="shared" si="7"/>
        <v>695.67</v>
      </c>
      <c r="BJ6" s="21">
        <f t="shared" si="7"/>
        <v>587.45000000000005</v>
      </c>
      <c r="BK6" s="21">
        <f t="shared" si="7"/>
        <v>812.92</v>
      </c>
      <c r="BL6" s="21">
        <f t="shared" si="7"/>
        <v>765.48</v>
      </c>
      <c r="BM6" s="21">
        <f t="shared" si="7"/>
        <v>742.08</v>
      </c>
      <c r="BN6" s="21">
        <f t="shared" si="7"/>
        <v>730.84</v>
      </c>
      <c r="BO6" s="21">
        <f t="shared" si="7"/>
        <v>706.45</v>
      </c>
      <c r="BP6" s="20" t="str">
        <f>IF(BP7="","",IF(BP7="-","【-】","【"&amp;SUBSTITUTE(TEXT(BP7,"#,##0.00"),"-","△")&amp;"】"))</f>
        <v>【602.56】</v>
      </c>
      <c r="BQ6" s="21">
        <f>IF(BQ7="",NA(),BQ7)</f>
        <v>100</v>
      </c>
      <c r="BR6" s="21">
        <f t="shared" ref="BR6:BZ6" si="8">IF(BR7="",NA(),BR7)</f>
        <v>98.15</v>
      </c>
      <c r="BS6" s="21">
        <f t="shared" si="8"/>
        <v>100</v>
      </c>
      <c r="BT6" s="21">
        <f t="shared" si="8"/>
        <v>100</v>
      </c>
      <c r="BU6" s="21">
        <f t="shared" si="8"/>
        <v>94.68</v>
      </c>
      <c r="BV6" s="21">
        <f t="shared" si="8"/>
        <v>85.4</v>
      </c>
      <c r="BW6" s="21">
        <f t="shared" si="8"/>
        <v>87.8</v>
      </c>
      <c r="BX6" s="21">
        <f t="shared" si="8"/>
        <v>86.51</v>
      </c>
      <c r="BY6" s="21">
        <f t="shared" si="8"/>
        <v>89.17</v>
      </c>
      <c r="BZ6" s="21">
        <f t="shared" si="8"/>
        <v>85.67</v>
      </c>
      <c r="CA6" s="20" t="str">
        <f>IF(CA7="","",IF(CA7="-","【-】","【"&amp;SUBSTITUTE(TEXT(CA7,"#,##0.00"),"-","△")&amp;"】"))</f>
        <v>【97.94】</v>
      </c>
      <c r="CB6" s="21">
        <f>IF(CB7="",NA(),CB7)</f>
        <v>201.06</v>
      </c>
      <c r="CC6" s="21">
        <f t="shared" ref="CC6:CK6" si="9">IF(CC7="",NA(),CC7)</f>
        <v>204.9</v>
      </c>
      <c r="CD6" s="21">
        <f t="shared" si="9"/>
        <v>201.94</v>
      </c>
      <c r="CE6" s="21">
        <f t="shared" si="9"/>
        <v>202.25</v>
      </c>
      <c r="CF6" s="21">
        <f t="shared" si="9"/>
        <v>213.74</v>
      </c>
      <c r="CG6" s="21">
        <f t="shared" si="9"/>
        <v>188.57</v>
      </c>
      <c r="CH6" s="21">
        <f t="shared" si="9"/>
        <v>187.69</v>
      </c>
      <c r="CI6" s="21">
        <f t="shared" si="9"/>
        <v>188.24</v>
      </c>
      <c r="CJ6" s="21">
        <f t="shared" si="9"/>
        <v>184.85</v>
      </c>
      <c r="CK6" s="21">
        <f t="shared" si="9"/>
        <v>194.78</v>
      </c>
      <c r="CL6" s="20" t="str">
        <f>IF(CL7="","",IF(CL7="-","【-】","【"&amp;SUBSTITUTE(TEXT(CL7,"#,##0.00"),"-","△")&amp;"】"))</f>
        <v>【140.98】</v>
      </c>
      <c r="CM6" s="21">
        <f>IF(CM7="",NA(),CM7)</f>
        <v>64.260000000000005</v>
      </c>
      <c r="CN6" s="21">
        <f t="shared" ref="CN6:CV6" si="10">IF(CN7="",NA(),CN7)</f>
        <v>69.36</v>
      </c>
      <c r="CO6" s="21">
        <f t="shared" si="10"/>
        <v>75.760000000000005</v>
      </c>
      <c r="CP6" s="21">
        <f t="shared" si="10"/>
        <v>73.540000000000006</v>
      </c>
      <c r="CQ6" s="21">
        <f t="shared" si="10"/>
        <v>78.77</v>
      </c>
      <c r="CR6" s="21">
        <f t="shared" si="10"/>
        <v>55.84</v>
      </c>
      <c r="CS6" s="21">
        <f t="shared" si="10"/>
        <v>55.78</v>
      </c>
      <c r="CT6" s="21">
        <f t="shared" si="10"/>
        <v>54.86</v>
      </c>
      <c r="CU6" s="21">
        <f t="shared" si="10"/>
        <v>55.04</v>
      </c>
      <c r="CV6" s="21">
        <f t="shared" si="10"/>
        <v>53.26</v>
      </c>
      <c r="CW6" s="20" t="str">
        <f>IF(CW7="","",IF(CW7="-","【-】","【"&amp;SUBSTITUTE(TEXT(CW7,"#,##0.00"),"-","△")&amp;"】"))</f>
        <v>【60.13】</v>
      </c>
      <c r="CX6" s="21">
        <f>IF(CX7="",NA(),CX7)</f>
        <v>91.4</v>
      </c>
      <c r="CY6" s="21">
        <f t="shared" ref="CY6:DG6" si="11">IF(CY7="",NA(),CY7)</f>
        <v>91.3</v>
      </c>
      <c r="CZ6" s="21">
        <f t="shared" si="11"/>
        <v>91.74</v>
      </c>
      <c r="DA6" s="21">
        <f t="shared" si="11"/>
        <v>92.33</v>
      </c>
      <c r="DB6" s="21">
        <f t="shared" si="11"/>
        <v>92.62</v>
      </c>
      <c r="DC6" s="21">
        <f t="shared" si="11"/>
        <v>92.34</v>
      </c>
      <c r="DD6" s="21">
        <f t="shared" si="11"/>
        <v>91.78</v>
      </c>
      <c r="DE6" s="21">
        <f t="shared" si="11"/>
        <v>91.37</v>
      </c>
      <c r="DF6" s="21">
        <f t="shared" si="11"/>
        <v>91.92</v>
      </c>
      <c r="DG6" s="21">
        <f t="shared" si="11"/>
        <v>91.12</v>
      </c>
      <c r="DH6" s="20" t="str">
        <f>IF(DH7="","",IF(DH7="-","【-】","【"&amp;SUBSTITUTE(TEXT(DH7,"#,##0.00"),"-","△")&amp;"】"))</f>
        <v>【96.00】</v>
      </c>
      <c r="DI6" s="21">
        <f>IF(DI7="",NA(),DI7)</f>
        <v>4.07</v>
      </c>
      <c r="DJ6" s="21">
        <f t="shared" ref="DJ6:DR6" si="12">IF(DJ7="",NA(),DJ7)</f>
        <v>7.95</v>
      </c>
      <c r="DK6" s="21">
        <f t="shared" si="12"/>
        <v>11.91</v>
      </c>
      <c r="DL6" s="21">
        <f t="shared" si="12"/>
        <v>15.61</v>
      </c>
      <c r="DM6" s="21">
        <f t="shared" si="12"/>
        <v>19.579999999999998</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62090</v>
      </c>
      <c r="D7" s="23">
        <v>46</v>
      </c>
      <c r="E7" s="23">
        <v>17</v>
      </c>
      <c r="F7" s="23">
        <v>1</v>
      </c>
      <c r="G7" s="23">
        <v>0</v>
      </c>
      <c r="H7" s="23" t="s">
        <v>96</v>
      </c>
      <c r="I7" s="23" t="s">
        <v>97</v>
      </c>
      <c r="J7" s="23" t="s">
        <v>98</v>
      </c>
      <c r="K7" s="23" t="s">
        <v>99</v>
      </c>
      <c r="L7" s="23" t="s">
        <v>100</v>
      </c>
      <c r="M7" s="23" t="s">
        <v>101</v>
      </c>
      <c r="N7" s="24" t="s">
        <v>102</v>
      </c>
      <c r="O7" s="24">
        <v>73.75</v>
      </c>
      <c r="P7" s="24">
        <v>54.73</v>
      </c>
      <c r="Q7" s="24">
        <v>52.11</v>
      </c>
      <c r="R7" s="24">
        <v>4015</v>
      </c>
      <c r="S7" s="24">
        <v>24420</v>
      </c>
      <c r="T7" s="24">
        <v>214.67</v>
      </c>
      <c r="U7" s="24">
        <v>113.76</v>
      </c>
      <c r="V7" s="24">
        <v>13251</v>
      </c>
      <c r="W7" s="24">
        <v>6.02</v>
      </c>
      <c r="X7" s="24">
        <v>2201.16</v>
      </c>
      <c r="Y7" s="24">
        <v>100.61</v>
      </c>
      <c r="Z7" s="24">
        <v>100.43</v>
      </c>
      <c r="AA7" s="24">
        <v>100.76</v>
      </c>
      <c r="AB7" s="24">
        <v>100.39</v>
      </c>
      <c r="AC7" s="24">
        <v>100.75</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13.37</v>
      </c>
      <c r="AV7" s="24">
        <v>8.77</v>
      </c>
      <c r="AW7" s="24">
        <v>8.86</v>
      </c>
      <c r="AX7" s="24">
        <v>28.6</v>
      </c>
      <c r="AY7" s="24">
        <v>11.66</v>
      </c>
      <c r="AZ7" s="24">
        <v>58.23</v>
      </c>
      <c r="BA7" s="24">
        <v>65.56</v>
      </c>
      <c r="BB7" s="24">
        <v>65.87</v>
      </c>
      <c r="BC7" s="24">
        <v>77.260000000000005</v>
      </c>
      <c r="BD7" s="24">
        <v>80.010000000000005</v>
      </c>
      <c r="BE7" s="24">
        <v>82.75</v>
      </c>
      <c r="BF7" s="24">
        <v>667.22</v>
      </c>
      <c r="BG7" s="24">
        <v>192.27</v>
      </c>
      <c r="BH7" s="24">
        <v>609.95000000000005</v>
      </c>
      <c r="BI7" s="24">
        <v>695.67</v>
      </c>
      <c r="BJ7" s="24">
        <v>587.45000000000005</v>
      </c>
      <c r="BK7" s="24">
        <v>812.92</v>
      </c>
      <c r="BL7" s="24">
        <v>765.48</v>
      </c>
      <c r="BM7" s="24">
        <v>742.08</v>
      </c>
      <c r="BN7" s="24">
        <v>730.84</v>
      </c>
      <c r="BO7" s="24">
        <v>706.45</v>
      </c>
      <c r="BP7" s="24">
        <v>602.55999999999995</v>
      </c>
      <c r="BQ7" s="24">
        <v>100</v>
      </c>
      <c r="BR7" s="24">
        <v>98.15</v>
      </c>
      <c r="BS7" s="24">
        <v>100</v>
      </c>
      <c r="BT7" s="24">
        <v>100</v>
      </c>
      <c r="BU7" s="24">
        <v>94.68</v>
      </c>
      <c r="BV7" s="24">
        <v>85.4</v>
      </c>
      <c r="BW7" s="24">
        <v>87.8</v>
      </c>
      <c r="BX7" s="24">
        <v>86.51</v>
      </c>
      <c r="BY7" s="24">
        <v>89.17</v>
      </c>
      <c r="BZ7" s="24">
        <v>85.67</v>
      </c>
      <c r="CA7" s="24">
        <v>97.94</v>
      </c>
      <c r="CB7" s="24">
        <v>201.06</v>
      </c>
      <c r="CC7" s="24">
        <v>204.9</v>
      </c>
      <c r="CD7" s="24">
        <v>201.94</v>
      </c>
      <c r="CE7" s="24">
        <v>202.25</v>
      </c>
      <c r="CF7" s="24">
        <v>213.74</v>
      </c>
      <c r="CG7" s="24">
        <v>188.57</v>
      </c>
      <c r="CH7" s="24">
        <v>187.69</v>
      </c>
      <c r="CI7" s="24">
        <v>188.24</v>
      </c>
      <c r="CJ7" s="24">
        <v>184.85</v>
      </c>
      <c r="CK7" s="24">
        <v>194.78</v>
      </c>
      <c r="CL7" s="24">
        <v>140.97999999999999</v>
      </c>
      <c r="CM7" s="24">
        <v>64.260000000000005</v>
      </c>
      <c r="CN7" s="24">
        <v>69.36</v>
      </c>
      <c r="CO7" s="24">
        <v>75.760000000000005</v>
      </c>
      <c r="CP7" s="24">
        <v>73.540000000000006</v>
      </c>
      <c r="CQ7" s="24">
        <v>78.77</v>
      </c>
      <c r="CR7" s="24">
        <v>55.84</v>
      </c>
      <c r="CS7" s="24">
        <v>55.78</v>
      </c>
      <c r="CT7" s="24">
        <v>54.86</v>
      </c>
      <c r="CU7" s="24">
        <v>55.04</v>
      </c>
      <c r="CV7" s="24">
        <v>53.26</v>
      </c>
      <c r="CW7" s="24">
        <v>60.13</v>
      </c>
      <c r="CX7" s="24">
        <v>91.4</v>
      </c>
      <c r="CY7" s="24">
        <v>91.3</v>
      </c>
      <c r="CZ7" s="24">
        <v>91.74</v>
      </c>
      <c r="DA7" s="24">
        <v>92.33</v>
      </c>
      <c r="DB7" s="24">
        <v>92.62</v>
      </c>
      <c r="DC7" s="24">
        <v>92.34</v>
      </c>
      <c r="DD7" s="24">
        <v>91.78</v>
      </c>
      <c r="DE7" s="24">
        <v>91.37</v>
      </c>
      <c r="DF7" s="24">
        <v>91.92</v>
      </c>
      <c r="DG7" s="24">
        <v>91.12</v>
      </c>
      <c r="DH7" s="24">
        <v>96</v>
      </c>
      <c r="DI7" s="24">
        <v>4.07</v>
      </c>
      <c r="DJ7" s="24">
        <v>7.95</v>
      </c>
      <c r="DK7" s="24">
        <v>11.91</v>
      </c>
      <c r="DL7" s="24">
        <v>15.61</v>
      </c>
      <c r="DM7" s="24">
        <v>19.579999999999998</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L4101-sui-106 </cp:lastModifiedBy>
  <cp:lastPrinted>2026-02-04T02:50:56Z</cp:lastPrinted>
  <dcterms:created xsi:type="dcterms:W3CDTF">2025-12-23T05:57:10Z</dcterms:created>
  <dcterms:modified xsi:type="dcterms:W3CDTF">2026-02-04T02:51:52Z</dcterms:modified>
  <cp:category/>
</cp:coreProperties>
</file>