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410_上下水道課\020_業務係\2025\03 下水道\020 農業集落排水\02 決算統計\経営比較分析表\"/>
    </mc:Choice>
  </mc:AlternateContent>
  <workbookProtection workbookAlgorithmName="SHA-512" workbookHashValue="Vvh3YmoohySedz2JT/jois7Pubbf06rxNmMzRM2oX4T1OEnzuFD+urtTpQTq9ymMF0p7xEPReMIgikM9AxARjg==" workbookSaltValue="5JmwmXL3tJ4aBfQ8rM+rVQ==" workbookSpinCount="100000" lockStructure="1"/>
  <bookViews>
    <workbookView xWindow="0" yWindow="0" windowWidth="19200" windowHeight="751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E85" i="4"/>
  <c r="AT10" i="4"/>
  <c r="AL10" i="4"/>
  <c r="I10" i="4"/>
  <c r="AL8" i="4"/>
  <c r="P8" i="4"/>
  <c r="I8" i="4"/>
</calcChain>
</file>

<file path=xl/sharedStrings.xml><?xml version="1.0" encoding="utf-8"?>
<sst xmlns="http://schemas.openxmlformats.org/spreadsheetml/2006/main" count="232" uniqueCount="115">
  <si>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</si>
  <si>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</si>
  <si>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</si>
  <si>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</si>
  <si>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</si>
  <si>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</si>
  <si>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</si>
  <si>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</si>
  <si>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</si>
  <si>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</si>
  <si>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</si>
  <si>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</si>
  <si>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</si>
  <si>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</si>
  <si>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</si>
  <si>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</si>
  <si>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</si>
  <si>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</si>
  <si>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</si>
  <si>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</si>
  <si>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</si>
  <si>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</si>
  <si>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</si>
  <si>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</si>
  <si>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</si>
  <si>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</si>
  <si>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</si>
  <si>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</si>
  <si>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</si>
  <si>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</si>
  <si>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</si>
  <si>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</si>
  <si>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</si>
  <si>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</si>
  <si>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</si>
  <si>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</si>
  <si>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</si>
  <si>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</si>
  <si>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</si>
  <si>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</si>
  <si>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</si>
  <si>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</si>
  <si>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</si>
  <si>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</si>
  <si>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</si>
  <si>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</si>
  <si>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</si>
  <si>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</si>
  <si>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</si>
  <si>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</si>
  <si>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</si>
  <si>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</si>
  <si>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</si>
  <si>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</si>
  <si>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</si>
  <si>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</si>
  <si>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</si>
  <si>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</si>
  <si>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</si>
  <si>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</si>
  <si>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</si>
  <si>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</si>
  <si>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</si>
  <si>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</si>
  <si>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</si>
  <si>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</si>
  <si>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</si>
  <si>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</si>
  <si>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</si>
  <si>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</si>
  <si>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</si>
  <si>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</si>
  <si>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</si>
  <si>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</si>
  <si>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</si>
  <si>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</si>
  <si>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</si>
  <si>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</si>
  <si>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</si>
  <si>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</si>
  <si>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</si>
  <si>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</si>
  <si>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</si>
  <si>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</si>
  <si>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</si>
  <si>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</si>
  <si>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</si>
  <si>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</si>
  <si>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</si>
  <si>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</si>
  <si>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</si>
  <si>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</si>
  <si>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</si>
  <si>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</si>
  <si>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</si>
  <si>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</si>
  <si>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長井市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</si>
  <si>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</si>
  <si>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</si>
  <si>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</si>
  <si>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</si>
  <si>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</si>
  <si>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</si>
  <si>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</si>
  <si>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</si>
  <si>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</si>
  <si>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</si>
  <si>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</si>
  <si>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</si>
  <si>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</si>
  <si>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</si>
  <si>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</si>
  <si>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①経常収支比率は、100%を超えているが、これは料金収入で賄えない部分を他会計繰入金に依存しているためである。処理区域内人口は減少傾向にあるため、今後料金改定等の検討が必要である。
　③流動比率は類似団体と比較し、近年若干低い水準だが、1年以内に償還する企業債を除いた流動負債の額は流動資産の額を下回っているため、支払い能力に問題が生じている状況ではない。
　④企業債残高対事業規模比率は、昨年度より減少傾向であり、今後も企業債残高の減少により低下していく見込みである。
　⑤経費回収率は100%と良好であるが、人口減少や節水機器の普及により使用料収入が減少傾向であるため、汚水処理費用の削減を図り現行の水準を維持していく。
　⑥汚水処理原価については、平均値を下回っているものの、年々増加傾向にあるため、経費削減を図る必要がある。　　　　　　　　　　　　　　　　　　　　　　　　　　　　　　　　　　　　　　　　　　　　　　　　　　　　　　　　　　　　　　　　　　　　　　　　　　　　　　　　　　　　　　　　　　　　　　　　　　　　　　　　　　　　　　　　　　　　　　　　　　　　　　　　　　　　　　　　　　　　　　　　　　　　　　　　　　　　　　　　　　　　　　　　　　　　　　　　　　　　　　　　　　　　　　　　　　　　　　　　　　　　　　　　　　　　　　　　　　　　　　　　　　　　　　　　　　　　　　　　　　　　　　　　　　　　　　　　　　
　⑦施設利用率は、類似団体と比較し高い水準であるが、汚水処理人口の減少に伴い今後過大なスペックになる可能性が高い。今後、大久保地区農業集落排水処理施設の公共下水道への接続により、適切な施設規模の維持を図る。
　⑧水洗化率は類似団体と比較し高い水準だが、依然として100％となっていない。老齢(単身)世帯の増加や人口減少等の状況から大幅な接続加入を見込むことは困難であるため、汲み取り等からの転換を促進していく必要がある。
</t>
    <rPh sb="56" eb="63">
      <t>ショリクイキナイジンコウ</t>
    </rPh>
    <rPh sb="64" eb="68">
      <t>ゲンショウケイコウ</t>
    </rPh>
    <rPh sb="74" eb="76">
      <t>コンゴ</t>
    </rPh>
    <rPh sb="99" eb="103">
      <t>ルイジダンタイ</t>
    </rPh>
    <rPh sb="104" eb="106">
      <t>ヒカク</t>
    </rPh>
    <rPh sb="108" eb="110">
      <t>キンネン</t>
    </rPh>
    <rPh sb="110" eb="112">
      <t>ジャッカン</t>
    </rPh>
    <rPh sb="112" eb="113">
      <t>ヒク</t>
    </rPh>
    <rPh sb="114" eb="116">
      <t>スイジュン</t>
    </rPh>
    <rPh sb="196" eb="199">
      <t>サクネンド</t>
    </rPh>
    <rPh sb="201" eb="205">
      <t>ゲンショウケイコウ</t>
    </rPh>
    <rPh sb="209" eb="211">
      <t>コンゴ</t>
    </rPh>
    <rPh sb="212" eb="217">
      <t>キギョウサイザンダカ</t>
    </rPh>
    <rPh sb="218" eb="220">
      <t>ゲンショウ</t>
    </rPh>
    <rPh sb="223" eb="225">
      <t>テイカ</t>
    </rPh>
    <rPh sb="229" eb="231">
      <t>ミコ</t>
    </rPh>
    <rPh sb="250" eb="252">
      <t>リョウコウ</t>
    </rPh>
    <rPh sb="278" eb="280">
      <t>ゲンショウ</t>
    </rPh>
    <rPh sb="280" eb="282">
      <t>ケイコウ</t>
    </rPh>
    <rPh sb="316" eb="322">
      <t>オスイショリゲンカ</t>
    </rPh>
    <rPh sb="328" eb="331">
      <t>ヘイキンチ</t>
    </rPh>
    <rPh sb="332" eb="334">
      <t>シタマワ</t>
    </rPh>
    <rPh sb="342" eb="344">
      <t>ネンネン</t>
    </rPh>
    <rPh sb="344" eb="348">
      <t>ゾウカケイコウ</t>
    </rPh>
    <rPh sb="354" eb="358">
      <t>ケイヒサクゲン</t>
    </rPh>
    <rPh sb="359" eb="360">
      <t>ハカ</t>
    </rPh>
    <rPh sb="361" eb="363">
      <t>ヒツヨウ</t>
    </rPh>
    <rPh sb="628" eb="633">
      <t>シセツリヨウリツ</t>
    </rPh>
    <rPh sb="635" eb="639">
      <t>ルイジダンタイ</t>
    </rPh>
    <rPh sb="640" eb="642">
      <t>ヒカク</t>
    </rPh>
    <rPh sb="643" eb="644">
      <t>タカ</t>
    </rPh>
    <rPh sb="645" eb="647">
      <t>スイジュン</t>
    </rPh>
    <rPh sb="652" eb="658">
      <t>オスイショリジンコウ</t>
    </rPh>
    <rPh sb="659" eb="661">
      <t>ゲンショウ</t>
    </rPh>
    <rPh sb="662" eb="663">
      <t>トモナ</t>
    </rPh>
    <rPh sb="664" eb="666">
      <t>コンゴ</t>
    </rPh>
    <rPh sb="666" eb="668">
      <t>カダイ</t>
    </rPh>
    <rPh sb="676" eb="679">
      <t>カノウセイ</t>
    </rPh>
    <rPh sb="680" eb="681">
      <t>タカ</t>
    </rPh>
    <rPh sb="683" eb="685">
      <t>コンゴ</t>
    </rPh>
    <rPh sb="686" eb="691">
      <t>オオクボチク</t>
    </rPh>
    <rPh sb="691" eb="701">
      <t>ノウギョウシュウラクハイスイショリシセツ</t>
    </rPh>
    <rPh sb="702" eb="707">
      <t>コウキョウゲスイドウ</t>
    </rPh>
    <rPh sb="709" eb="711">
      <t>セツゾク</t>
    </rPh>
    <rPh sb="715" eb="717">
      <t>テキセツ</t>
    </rPh>
    <rPh sb="718" eb="722">
      <t>シセツキボ</t>
    </rPh>
    <rPh sb="723" eb="725">
      <t>イジ</t>
    </rPh>
    <rPh sb="726" eb="727">
      <t>ハカ</t>
    </rPh>
    <rPh sb="732" eb="735">
      <t>スイセンカ</t>
    </rPh>
    <rPh sb="735" eb="736">
      <t>リツ</t>
    </rPh>
    <rPh sb="737" eb="741">
      <t>ルイジダンタイ</t>
    </rPh>
    <rPh sb="742" eb="744">
      <t>ヒカク</t>
    </rPh>
    <rPh sb="745" eb="746">
      <t>タカ</t>
    </rPh>
    <rPh sb="747" eb="749">
      <t>スイジュン</t>
    </rPh>
    <rPh sb="752" eb="754">
      <t>イゼン</t>
    </rPh>
    <rPh sb="781" eb="783">
      <t>ジンコウ</t>
    </rPh>
    <rPh sb="783" eb="785">
      <t>ゲンショウ</t>
    </rPh>
    <rPh sb="785" eb="786">
      <t>トウ</t>
    </rPh>
    <rPh sb="813" eb="814">
      <t>ク</t>
    </rPh>
    <rPh sb="815" eb="816">
      <t>ト</t>
    </rPh>
    <rPh sb="817" eb="818">
      <t>トウ</t>
    </rPh>
    <rPh sb="821" eb="823">
      <t>テンカン</t>
    </rPh>
    <rPh sb="824" eb="826">
      <t>ソクシン</t>
    </rPh>
    <rPh sb="830" eb="832">
      <t>ヒツヨウ</t>
    </rPh>
    <phoneticPr fontId="4"/>
  </si>
  <si>
    <t>　①有形固定資産減価償却率は、低い水準となっているが、これは企業会計移行前に取得した資産について、償却累計額と取得価格を相殺して計上しているため、減価償却累計額が反映されていないことによるものである。供用開始から30年近く経過している施設もあるため、実際にはさらに老朽化が進んでいる状況である。</t>
    <rPh sb="15" eb="16">
      <t>ヒク</t>
    </rPh>
    <rPh sb="17" eb="19">
      <t>スイジュン</t>
    </rPh>
    <rPh sb="100" eb="104">
      <t>キョウヨウカイシ</t>
    </rPh>
    <rPh sb="108" eb="109">
      <t>ネン</t>
    </rPh>
    <rPh sb="109" eb="110">
      <t>チカ</t>
    </rPh>
    <rPh sb="111" eb="113">
      <t>ケイカ</t>
    </rPh>
    <rPh sb="117" eb="119">
      <t>シセツ</t>
    </rPh>
    <rPh sb="125" eb="127">
      <t>ジッサイ</t>
    </rPh>
    <rPh sb="132" eb="135">
      <t>ロウキュウカ</t>
    </rPh>
    <rPh sb="136" eb="137">
      <t>スス</t>
    </rPh>
    <rPh sb="141" eb="143">
      <t>ジョウキョウ</t>
    </rPh>
    <phoneticPr fontId="4"/>
  </si>
  <si>
    <t>　人口減少及び節水機器等の普及に伴う使用料収入の減少並びに、施設の老朽化に伴う更新需要の増大、物価高騰及び人件費上昇による維持管理費の増加により、財政負担の拡大が課題となっている。
　また、職員数の減少により一人当たりの業務負担が増加しており、事業運営の安定性やサービス水準の低下につながるおそれがある。
　これらの課題に対応するため、大久保地区農業集落排水処理施設の下水道への接続による広域化を推進するとともに、業務の見直しを図り、経費削減並びに業務の効率化に努める。
　さらに、更新計画に基づく計画的な資産管理により投資の平準化及び経費の抑制に努め、未接続世帯への加入促進や料金改定の検討を通じて、持続可能な経営基盤の構築を図っていく。</t>
    <rPh sb="5" eb="6">
      <t>オヨ</t>
    </rPh>
    <rPh sb="9" eb="11">
      <t>キキ</t>
    </rPh>
    <rPh sb="11" eb="12">
      <t>トウ</t>
    </rPh>
    <rPh sb="13" eb="15">
      <t>フキュウ</t>
    </rPh>
    <rPh sb="16" eb="17">
      <t>トモナ</t>
    </rPh>
    <rPh sb="24" eb="26">
      <t>ゲンショウ</t>
    </rPh>
    <rPh sb="26" eb="27">
      <t>ナラ</t>
    </rPh>
    <rPh sb="30" eb="32">
      <t>シセツ</t>
    </rPh>
    <rPh sb="33" eb="36">
      <t>ロウキュウカ</t>
    </rPh>
    <rPh sb="37" eb="38">
      <t>トモナ</t>
    </rPh>
    <rPh sb="39" eb="43">
      <t>コウシンジュヨウ</t>
    </rPh>
    <rPh sb="44" eb="46">
      <t>ゾウダイ</t>
    </rPh>
    <rPh sb="47" eb="51">
      <t>ブッカコウトウ</t>
    </rPh>
    <rPh sb="51" eb="52">
      <t>オヨ</t>
    </rPh>
    <rPh sb="53" eb="58">
      <t>ジンケンヒジョウショウ</t>
    </rPh>
    <rPh sb="61" eb="66">
      <t>イジカンリヒ</t>
    </rPh>
    <rPh sb="67" eb="69">
      <t>ゾウカ</t>
    </rPh>
    <rPh sb="73" eb="77">
      <t>ザイセイフタン</t>
    </rPh>
    <rPh sb="78" eb="80">
      <t>カクダイ</t>
    </rPh>
    <rPh sb="81" eb="83">
      <t>カダイ</t>
    </rPh>
    <rPh sb="122" eb="126">
      <t>ジギョウウンエイ</t>
    </rPh>
    <rPh sb="127" eb="130">
      <t>アンテイセイ</t>
    </rPh>
    <rPh sb="135" eb="137">
      <t>スイジュン</t>
    </rPh>
    <rPh sb="138" eb="140">
      <t>テイカ</t>
    </rPh>
    <rPh sb="158" eb="160">
      <t>カダイ</t>
    </rPh>
    <rPh sb="161" eb="163">
      <t>タイオウ</t>
    </rPh>
    <rPh sb="194" eb="197">
      <t>コウイキカ</t>
    </rPh>
    <rPh sb="198" eb="200">
      <t>スイシン</t>
    </rPh>
    <rPh sb="207" eb="209">
      <t>ギョウム</t>
    </rPh>
    <rPh sb="210" eb="212">
      <t>ミナオ</t>
    </rPh>
    <rPh sb="214" eb="215">
      <t>ハカ</t>
    </rPh>
    <rPh sb="219" eb="221">
      <t>サクゲン</t>
    </rPh>
    <rPh sb="224" eb="226">
      <t>ギョウム</t>
    </rPh>
    <rPh sb="227" eb="230">
      <t>コウリツカ</t>
    </rPh>
    <rPh sb="231" eb="232">
      <t>ツト</t>
    </rPh>
    <rPh sb="241" eb="245">
      <t>コウシンケイカク</t>
    </rPh>
    <rPh sb="246" eb="247">
      <t>モト</t>
    </rPh>
    <rPh sb="249" eb="252">
      <t>ケイカクテキ</t>
    </rPh>
    <rPh sb="253" eb="257">
      <t>シサンカンリ</t>
    </rPh>
    <rPh sb="260" eb="262">
      <t>トウシ</t>
    </rPh>
    <rPh sb="263" eb="266">
      <t>ヘイジュンカ</t>
    </rPh>
    <rPh sb="266" eb="267">
      <t>オヨ</t>
    </rPh>
    <rPh sb="268" eb="270">
      <t>ケイヒ</t>
    </rPh>
    <rPh sb="271" eb="273">
      <t>ヨクセイ</t>
    </rPh>
    <rPh sb="274" eb="275">
      <t>ツト</t>
    </rPh>
    <rPh sb="301" eb="305">
      <t>ジゾクカノウ</t>
    </rPh>
    <rPh sb="306" eb="310">
      <t>ケイエイキバン</t>
    </rPh>
    <rPh sb="311" eb="313">
      <t>コウチク</t>
    </rPh>
    <rPh sb="314" eb="315">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</si>
</sst>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1C6-4D71-B6A3-E33EBB218B7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E1C6-4D71-B6A3-E33EBB218B7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42.9</c:v>
                </c:pt>
                <c:pt idx="1">
                  <c:v>64.03</c:v>
                </c:pt>
                <c:pt idx="2">
                  <c:v>59.57</c:v>
                </c:pt>
                <c:pt idx="3">
                  <c:v>56.85</c:v>
                </c:pt>
                <c:pt idx="4">
                  <c:v>66.58</c:v>
                </c:pt>
              </c:numCache>
            </c:numRef>
          </c:val>
          <c:extLst>
            <c:ext xmlns:c16="http://schemas.microsoft.com/office/drawing/2014/chart" uri="{C3380CC4-5D6E-409C-BE32-E72D297353CC}">
              <c16:uniqueId val="{00000000-E79D-49FF-885E-C4427E51284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E79D-49FF-885E-C4427E51284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93.37</c:v>
                </c:pt>
                <c:pt idx="1">
                  <c:v>94.43</c:v>
                </c:pt>
                <c:pt idx="2">
                  <c:v>93.84</c:v>
                </c:pt>
                <c:pt idx="3">
                  <c:v>94.12</c:v>
                </c:pt>
                <c:pt idx="4">
                  <c:v>94.14</c:v>
                </c:pt>
              </c:numCache>
            </c:numRef>
          </c:val>
          <c:extLst>
            <c:ext xmlns:c16="http://schemas.microsoft.com/office/drawing/2014/chart" uri="{C3380CC4-5D6E-409C-BE32-E72D297353CC}">
              <c16:uniqueId val="{00000000-4295-41C2-B196-661F274AB77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4295-41C2-B196-661F274AB77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101.89</c:v>
                </c:pt>
                <c:pt idx="1">
                  <c:v>100.85</c:v>
                </c:pt>
                <c:pt idx="2">
                  <c:v>100.78</c:v>
                </c:pt>
                <c:pt idx="3">
                  <c:v>102</c:v>
                </c:pt>
                <c:pt idx="4">
                  <c:v>103.69</c:v>
                </c:pt>
              </c:numCache>
            </c:numRef>
          </c:val>
          <c:extLst>
            <c:ext xmlns:c16="http://schemas.microsoft.com/office/drawing/2014/chart" uri="{C3380CC4-5D6E-409C-BE32-E72D297353CC}">
              <c16:uniqueId val="{00000000-56AF-4267-A60A-DB140176603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56AF-4267-A60A-DB140176603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3.24</c:v>
                </c:pt>
                <c:pt idx="1">
                  <c:v>5.84</c:v>
                </c:pt>
                <c:pt idx="2">
                  <c:v>8.89</c:v>
                </c:pt>
                <c:pt idx="3">
                  <c:v>12.19</c:v>
                </c:pt>
                <c:pt idx="4">
                  <c:v>15.43</c:v>
                </c:pt>
              </c:numCache>
            </c:numRef>
          </c:val>
          <c:extLst>
            <c:ext xmlns:c16="http://schemas.microsoft.com/office/drawing/2014/chart" uri="{C3380CC4-5D6E-409C-BE32-E72D297353CC}">
              <c16:uniqueId val="{00000000-A2CB-419C-98A0-C9A2891E34E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A2CB-419C-98A0-C9A2891E34E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8E-4900-ADD1-A5C0A4517ED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5E8E-4900-ADD1-A5C0A4517ED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281-4DE3-866C-572B8219D59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0281-4DE3-866C-572B8219D59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56.12</c:v>
                </c:pt>
                <c:pt idx="1">
                  <c:v>51.81</c:v>
                </c:pt>
                <c:pt idx="2">
                  <c:v>60.94</c:v>
                </c:pt>
                <c:pt idx="3">
                  <c:v>41.35</c:v>
                </c:pt>
                <c:pt idx="4">
                  <c:v>56.52</c:v>
                </c:pt>
              </c:numCache>
            </c:numRef>
          </c:val>
          <c:extLst>
            <c:ext xmlns:c16="http://schemas.microsoft.com/office/drawing/2014/chart" uri="{C3380CC4-5D6E-409C-BE32-E72D297353CC}">
              <c16:uniqueId val="{00000000-B4BD-4517-A73F-B0B41F578F8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B4BD-4517-A73F-B0B41F578F8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218.35</c:v>
                </c:pt>
                <c:pt idx="1">
                  <c:v>173.04</c:v>
                </c:pt>
                <c:pt idx="2">
                  <c:v>565.34</c:v>
                </c:pt>
                <c:pt idx="3">
                  <c:v>625.32000000000005</c:v>
                </c:pt>
                <c:pt idx="4">
                  <c:v>564.97</c:v>
                </c:pt>
              </c:numCache>
            </c:numRef>
          </c:val>
          <c:extLst>
            <c:ext xmlns:c16="http://schemas.microsoft.com/office/drawing/2014/chart" uri="{C3380CC4-5D6E-409C-BE32-E72D297353CC}">
              <c16:uniqueId val="{00000000-6DA2-4A15-9DA0-160BB9819CD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6DA2-4A15-9DA0-160BB9819CD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7CC-4D7F-B2BE-AADB264AC7F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87CC-4D7F-B2BE-AADB264AC7F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195.7</c:v>
                </c:pt>
                <c:pt idx="1">
                  <c:v>196.99</c:v>
                </c:pt>
                <c:pt idx="2">
                  <c:v>197.07</c:v>
                </c:pt>
                <c:pt idx="3">
                  <c:v>197.71</c:v>
                </c:pt>
                <c:pt idx="4">
                  <c:v>198.56</c:v>
                </c:pt>
              </c:numCache>
            </c:numRef>
          </c:val>
          <c:extLst>
            <c:ext xmlns:c16="http://schemas.microsoft.com/office/drawing/2014/chart" uri="{C3380CC4-5D6E-409C-BE32-E72D297353CC}">
              <c16:uniqueId val="{00000000-EF2E-407D-A971-562642CEB9D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EF2E-407D-A971-562642CEB9D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M52" zoomScale="90" zoomScaleNormal="9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山形県　長井市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24420</v>
      </c>
      <c r="AM8" s="45"/>
      <c r="AN8" s="45"/>
      <c r="AO8" s="45"/>
      <c r="AP8" s="45"/>
      <c r="AQ8" s="45"/>
      <c r="AR8" s="45"/>
      <c r="AS8" s="45"/>
      <c r="AT8" s="44">
        <f>データ!T6</f>
        <v>214.67</v>
      </c>
      <c r="AU8" s="44"/>
      <c r="AV8" s="44"/>
      <c r="AW8" s="44"/>
      <c r="AX8" s="44"/>
      <c r="AY8" s="44"/>
      <c r="AZ8" s="44"/>
      <c r="BA8" s="44"/>
      <c r="BB8" s="44">
        <f>データ!U6</f>
        <v>113.76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83.13</v>
      </c>
      <c r="J10" s="44"/>
      <c r="K10" s="44"/>
      <c r="L10" s="44"/>
      <c r="M10" s="44"/>
      <c r="N10" s="44"/>
      <c r="O10" s="44"/>
      <c r="P10" s="44">
        <f>データ!P6</f>
        <v>8.18</v>
      </c>
      <c r="Q10" s="44"/>
      <c r="R10" s="44"/>
      <c r="S10" s="44"/>
      <c r="T10" s="44"/>
      <c r="U10" s="44"/>
      <c r="V10" s="44"/>
      <c r="W10" s="44" t="str">
        <f>データ!Q6</f>
        <v>-</v>
      </c>
      <c r="X10" s="44"/>
      <c r="Y10" s="44"/>
      <c r="Z10" s="44"/>
      <c r="AA10" s="44"/>
      <c r="AB10" s="44"/>
      <c r="AC10" s="44"/>
      <c r="AD10" s="45">
        <f>データ!R6</f>
        <v>4015</v>
      </c>
      <c r="AE10" s="45"/>
      <c r="AF10" s="45"/>
      <c r="AG10" s="45"/>
      <c r="AH10" s="45"/>
      <c r="AI10" s="45"/>
      <c r="AJ10" s="45"/>
      <c r="AK10" s="2"/>
      <c r="AL10" s="45">
        <f>データ!V6</f>
        <v>1981</v>
      </c>
      <c r="AM10" s="45"/>
      <c r="AN10" s="45"/>
      <c r="AO10" s="45"/>
      <c r="AP10" s="45"/>
      <c r="AQ10" s="45"/>
      <c r="AR10" s="45"/>
      <c r="AS10" s="45"/>
      <c r="AT10" s="44">
        <f>データ!W6</f>
        <v>1.48</v>
      </c>
      <c r="AU10" s="44"/>
      <c r="AV10" s="44"/>
      <c r="AW10" s="44"/>
      <c r="AX10" s="44"/>
      <c r="AY10" s="44"/>
      <c r="AZ10" s="44"/>
      <c r="BA10" s="44"/>
      <c r="BB10" s="44">
        <f>データ!X6</f>
        <v>1338.51</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el8U+1vjv5K3e3idua7o40zFOWITey9TMbMUHDOPQdjCTOwrFp2aglwwmzM6Ovx7sMyQMAQBUZW9yC9SPE0C6w==" saltValue="UwLyyQ/fKRD6jxbxc78gQ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62090</v>
      </c>
      <c r="D6" s="19">
        <f t="shared" si="3"/>
        <v>46</v>
      </c>
      <c r="E6" s="19">
        <f t="shared" si="3"/>
        <v>17</v>
      </c>
      <c r="F6" s="19">
        <f t="shared" si="3"/>
        <v>5</v>
      </c>
      <c r="G6" s="19">
        <f t="shared" si="3"/>
        <v>0</v>
      </c>
      <c r="H6" s="19" t="str">
        <f t="shared" si="3"/>
        <v>山形県　長井市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83.13</v>
      </c>
      <c r="P6" s="20">
        <f t="shared" si="3"/>
        <v>8.18</v>
      </c>
      <c r="Q6" s="20" t="str">
        <f t="shared" si="3"/>
        <v>-</v>
      </c>
      <c r="R6" s="20">
        <f t="shared" si="3"/>
        <v>4015</v>
      </c>
      <c r="S6" s="20">
        <f t="shared" si="3"/>
        <v>24420</v>
      </c>
      <c r="T6" s="20">
        <f t="shared" si="3"/>
        <v>214.67</v>
      </c>
      <c r="U6" s="20">
        <f t="shared" si="3"/>
        <v>113.76</v>
      </c>
      <c r="V6" s="20">
        <f t="shared" si="3"/>
        <v>1981</v>
      </c>
      <c r="W6" s="20">
        <f t="shared" si="3"/>
        <v>1.48</v>
      </c>
      <c r="X6" s="20">
        <f t="shared" si="3"/>
        <v>1338.51</v>
      </c>
      <c r="Y6" s="21">
        <f>IF(Y7="",NA(),Y7)</f>
        <v>101.89</v>
      </c>
      <c r="Z6" s="21">
        <f t="shared" ref="Z6:AH6" si="4">IF(Z7="",NA(),Z7)</f>
        <v>100.85</v>
      </c>
      <c r="AA6" s="21">
        <f t="shared" si="4"/>
        <v>100.78</v>
      </c>
      <c r="AB6" s="21">
        <f t="shared" si="4"/>
        <v>102</v>
      </c>
      <c r="AC6" s="21">
        <f t="shared" si="4"/>
        <v>103.69</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56.12</v>
      </c>
      <c r="AV6" s="21">
        <f t="shared" ref="AV6:BD6" si="6">IF(AV7="",NA(),AV7)</f>
        <v>51.81</v>
      </c>
      <c r="AW6" s="21">
        <f t="shared" si="6"/>
        <v>60.94</v>
      </c>
      <c r="AX6" s="21">
        <f t="shared" si="6"/>
        <v>41.35</v>
      </c>
      <c r="AY6" s="21">
        <f t="shared" si="6"/>
        <v>56.52</v>
      </c>
      <c r="AZ6" s="21">
        <f t="shared" si="6"/>
        <v>29.13</v>
      </c>
      <c r="BA6" s="21">
        <f t="shared" si="6"/>
        <v>35.69</v>
      </c>
      <c r="BB6" s="21">
        <f t="shared" si="6"/>
        <v>38.4</v>
      </c>
      <c r="BC6" s="21">
        <f t="shared" si="6"/>
        <v>44.04</v>
      </c>
      <c r="BD6" s="21">
        <f t="shared" si="6"/>
        <v>58.25</v>
      </c>
      <c r="BE6" s="20" t="str">
        <f>IF(BE7="","",IF(BE7="-","【-】","【"&amp;SUBSTITUTE(TEXT(BE7,"#,##0.00"),"-","△")&amp;"】"))</f>
        <v>【47.19】</v>
      </c>
      <c r="BF6" s="21">
        <f>IF(BF7="",NA(),BF7)</f>
        <v>218.35</v>
      </c>
      <c r="BG6" s="21">
        <f t="shared" ref="BG6:BO6" si="7">IF(BG7="",NA(),BG7)</f>
        <v>173.04</v>
      </c>
      <c r="BH6" s="21">
        <f t="shared" si="7"/>
        <v>565.34</v>
      </c>
      <c r="BI6" s="21">
        <f t="shared" si="7"/>
        <v>625.32000000000005</v>
      </c>
      <c r="BJ6" s="21">
        <f t="shared" si="7"/>
        <v>564.97</v>
      </c>
      <c r="BK6" s="21">
        <f t="shared" si="7"/>
        <v>867.83</v>
      </c>
      <c r="BL6" s="21">
        <f t="shared" si="7"/>
        <v>791.76</v>
      </c>
      <c r="BM6" s="21">
        <f t="shared" si="7"/>
        <v>900.82</v>
      </c>
      <c r="BN6" s="21">
        <f t="shared" si="7"/>
        <v>839.21</v>
      </c>
      <c r="BO6" s="21">
        <f t="shared" si="7"/>
        <v>791.46</v>
      </c>
      <c r="BP6" s="20" t="str">
        <f>IF(BP7="","",IF(BP7="-","【-】","【"&amp;SUBSTITUTE(TEXT(BP7,"#,##0.00"),"-","△")&amp;"】"))</f>
        <v>【798.10】</v>
      </c>
      <c r="BQ6" s="21">
        <f>IF(BQ7="",NA(),BQ7)</f>
        <v>100</v>
      </c>
      <c r="BR6" s="21">
        <f t="shared" ref="BR6:BZ6" si="8">IF(BR7="",NA(),BR7)</f>
        <v>100</v>
      </c>
      <c r="BS6" s="21">
        <f t="shared" si="8"/>
        <v>100</v>
      </c>
      <c r="BT6" s="21">
        <f t="shared" si="8"/>
        <v>100</v>
      </c>
      <c r="BU6" s="21">
        <f t="shared" si="8"/>
        <v>100</v>
      </c>
      <c r="BV6" s="21">
        <f t="shared" si="8"/>
        <v>57.08</v>
      </c>
      <c r="BW6" s="21">
        <f t="shared" si="8"/>
        <v>56.26</v>
      </c>
      <c r="BX6" s="21">
        <f t="shared" si="8"/>
        <v>52.94</v>
      </c>
      <c r="BY6" s="21">
        <f t="shared" si="8"/>
        <v>52.05</v>
      </c>
      <c r="BZ6" s="21">
        <f t="shared" si="8"/>
        <v>47.96</v>
      </c>
      <c r="CA6" s="20" t="str">
        <f>IF(CA7="","",IF(CA7="-","【-】","【"&amp;SUBSTITUTE(TEXT(CA7,"#,##0.00"),"-","△")&amp;"】"))</f>
        <v>【54.51】</v>
      </c>
      <c r="CB6" s="21">
        <f>IF(CB7="",NA(),CB7)</f>
        <v>195.7</v>
      </c>
      <c r="CC6" s="21">
        <f t="shared" ref="CC6:CK6" si="9">IF(CC7="",NA(),CC7)</f>
        <v>196.99</v>
      </c>
      <c r="CD6" s="21">
        <f t="shared" si="9"/>
        <v>197.07</v>
      </c>
      <c r="CE6" s="21">
        <f t="shared" si="9"/>
        <v>197.71</v>
      </c>
      <c r="CF6" s="21">
        <f t="shared" si="9"/>
        <v>198.56</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42.9</v>
      </c>
      <c r="CN6" s="21">
        <f t="shared" ref="CN6:CV6" si="10">IF(CN7="",NA(),CN7)</f>
        <v>64.03</v>
      </c>
      <c r="CO6" s="21">
        <f t="shared" si="10"/>
        <v>59.57</v>
      </c>
      <c r="CP6" s="21">
        <f t="shared" si="10"/>
        <v>56.85</v>
      </c>
      <c r="CQ6" s="21">
        <f t="shared" si="10"/>
        <v>66.58</v>
      </c>
      <c r="CR6" s="21">
        <f t="shared" si="10"/>
        <v>54.83</v>
      </c>
      <c r="CS6" s="21">
        <f t="shared" si="10"/>
        <v>66.53</v>
      </c>
      <c r="CT6" s="21">
        <f t="shared" si="10"/>
        <v>52.35</v>
      </c>
      <c r="CU6" s="21">
        <f t="shared" si="10"/>
        <v>46.25</v>
      </c>
      <c r="CV6" s="21">
        <f t="shared" si="10"/>
        <v>45.32</v>
      </c>
      <c r="CW6" s="20" t="str">
        <f>IF(CW7="","",IF(CW7="-","【-】","【"&amp;SUBSTITUTE(TEXT(CW7,"#,##0.00"),"-","△")&amp;"】"))</f>
        <v>【49.92】</v>
      </c>
      <c r="CX6" s="21">
        <f>IF(CX7="",NA(),CX7)</f>
        <v>93.37</v>
      </c>
      <c r="CY6" s="21">
        <f t="shared" ref="CY6:DG6" si="11">IF(CY7="",NA(),CY7)</f>
        <v>94.43</v>
      </c>
      <c r="CZ6" s="21">
        <f t="shared" si="11"/>
        <v>93.84</v>
      </c>
      <c r="DA6" s="21">
        <f t="shared" si="11"/>
        <v>94.12</v>
      </c>
      <c r="DB6" s="21">
        <f t="shared" si="11"/>
        <v>94.14</v>
      </c>
      <c r="DC6" s="21">
        <f t="shared" si="11"/>
        <v>84.7</v>
      </c>
      <c r="DD6" s="21">
        <f t="shared" si="11"/>
        <v>84.67</v>
      </c>
      <c r="DE6" s="21">
        <f t="shared" si="11"/>
        <v>84.39</v>
      </c>
      <c r="DF6" s="21">
        <f t="shared" si="11"/>
        <v>83.96</v>
      </c>
      <c r="DG6" s="21">
        <f t="shared" si="11"/>
        <v>83.54</v>
      </c>
      <c r="DH6" s="20" t="str">
        <f>IF(DH7="","",IF(DH7="-","【-】","【"&amp;SUBSTITUTE(TEXT(DH7,"#,##0.00"),"-","△")&amp;"】"))</f>
        <v>【87.80】</v>
      </c>
      <c r="DI6" s="21">
        <f>IF(DI7="",NA(),DI7)</f>
        <v>3.24</v>
      </c>
      <c r="DJ6" s="21">
        <f t="shared" ref="DJ6:DR6" si="12">IF(DJ7="",NA(),DJ7)</f>
        <v>5.84</v>
      </c>
      <c r="DK6" s="21">
        <f t="shared" si="12"/>
        <v>8.89</v>
      </c>
      <c r="DL6" s="21">
        <f t="shared" si="12"/>
        <v>12.19</v>
      </c>
      <c r="DM6" s="21">
        <f t="shared" si="12"/>
        <v>15.43</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62090</v>
      </c>
      <c r="D7" s="23">
        <v>46</v>
      </c>
      <c r="E7" s="23">
        <v>17</v>
      </c>
      <c r="F7" s="23">
        <v>5</v>
      </c>
      <c r="G7" s="23">
        <v>0</v>
      </c>
      <c r="H7" s="23" t="s">
        <v>96</v>
      </c>
      <c r="I7" s="23" t="s">
        <v>97</v>
      </c>
      <c r="J7" s="23" t="s">
        <v>98</v>
      </c>
      <c r="K7" s="23" t="s">
        <v>99</v>
      </c>
      <c r="L7" s="23" t="s">
        <v>100</v>
      </c>
      <c r="M7" s="23" t="s">
        <v>101</v>
      </c>
      <c r="N7" s="24" t="s">
        <v>102</v>
      </c>
      <c r="O7" s="24">
        <v>83.13</v>
      </c>
      <c r="P7" s="24">
        <v>8.18</v>
      </c>
      <c r="Q7" s="24" t="s">
        <v>102</v>
      </c>
      <c r="R7" s="24">
        <v>4015</v>
      </c>
      <c r="S7" s="24">
        <v>24420</v>
      </c>
      <c r="T7" s="24">
        <v>214.67</v>
      </c>
      <c r="U7" s="24">
        <v>113.76</v>
      </c>
      <c r="V7" s="24">
        <v>1981</v>
      </c>
      <c r="W7" s="24">
        <v>1.48</v>
      </c>
      <c r="X7" s="24">
        <v>1338.51</v>
      </c>
      <c r="Y7" s="24">
        <v>101.89</v>
      </c>
      <c r="Z7" s="24">
        <v>100.85</v>
      </c>
      <c r="AA7" s="24">
        <v>100.78</v>
      </c>
      <c r="AB7" s="24">
        <v>102</v>
      </c>
      <c r="AC7" s="24">
        <v>103.69</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56.12</v>
      </c>
      <c r="AV7" s="24">
        <v>51.81</v>
      </c>
      <c r="AW7" s="24">
        <v>60.94</v>
      </c>
      <c r="AX7" s="24">
        <v>41.35</v>
      </c>
      <c r="AY7" s="24">
        <v>56.52</v>
      </c>
      <c r="AZ7" s="24">
        <v>29.13</v>
      </c>
      <c r="BA7" s="24">
        <v>35.69</v>
      </c>
      <c r="BB7" s="24">
        <v>38.4</v>
      </c>
      <c r="BC7" s="24">
        <v>44.04</v>
      </c>
      <c r="BD7" s="24">
        <v>58.25</v>
      </c>
      <c r="BE7" s="24">
        <v>47.19</v>
      </c>
      <c r="BF7" s="24">
        <v>218.35</v>
      </c>
      <c r="BG7" s="24">
        <v>173.04</v>
      </c>
      <c r="BH7" s="24">
        <v>565.34</v>
      </c>
      <c r="BI7" s="24">
        <v>625.32000000000005</v>
      </c>
      <c r="BJ7" s="24">
        <v>564.97</v>
      </c>
      <c r="BK7" s="24">
        <v>867.83</v>
      </c>
      <c r="BL7" s="24">
        <v>791.76</v>
      </c>
      <c r="BM7" s="24">
        <v>900.82</v>
      </c>
      <c r="BN7" s="24">
        <v>839.21</v>
      </c>
      <c r="BO7" s="24">
        <v>791.46</v>
      </c>
      <c r="BP7" s="24">
        <v>798.1</v>
      </c>
      <c r="BQ7" s="24">
        <v>100</v>
      </c>
      <c r="BR7" s="24">
        <v>100</v>
      </c>
      <c r="BS7" s="24">
        <v>100</v>
      </c>
      <c r="BT7" s="24">
        <v>100</v>
      </c>
      <c r="BU7" s="24">
        <v>100</v>
      </c>
      <c r="BV7" s="24">
        <v>57.08</v>
      </c>
      <c r="BW7" s="24">
        <v>56.26</v>
      </c>
      <c r="BX7" s="24">
        <v>52.94</v>
      </c>
      <c r="BY7" s="24">
        <v>52.05</v>
      </c>
      <c r="BZ7" s="24">
        <v>47.96</v>
      </c>
      <c r="CA7" s="24">
        <v>54.51</v>
      </c>
      <c r="CB7" s="24">
        <v>195.7</v>
      </c>
      <c r="CC7" s="24">
        <v>196.99</v>
      </c>
      <c r="CD7" s="24">
        <v>197.07</v>
      </c>
      <c r="CE7" s="24">
        <v>197.71</v>
      </c>
      <c r="CF7" s="24">
        <v>198.56</v>
      </c>
      <c r="CG7" s="24">
        <v>274.99</v>
      </c>
      <c r="CH7" s="24">
        <v>282.08999999999997</v>
      </c>
      <c r="CI7" s="24">
        <v>303.27999999999997</v>
      </c>
      <c r="CJ7" s="24">
        <v>301.86</v>
      </c>
      <c r="CK7" s="24">
        <v>325.85000000000002</v>
      </c>
      <c r="CL7" s="24">
        <v>286.33</v>
      </c>
      <c r="CM7" s="24">
        <v>42.9</v>
      </c>
      <c r="CN7" s="24">
        <v>64.03</v>
      </c>
      <c r="CO7" s="24">
        <v>59.57</v>
      </c>
      <c r="CP7" s="24">
        <v>56.85</v>
      </c>
      <c r="CQ7" s="24">
        <v>66.58</v>
      </c>
      <c r="CR7" s="24">
        <v>54.83</v>
      </c>
      <c r="CS7" s="24">
        <v>66.53</v>
      </c>
      <c r="CT7" s="24">
        <v>52.35</v>
      </c>
      <c r="CU7" s="24">
        <v>46.25</v>
      </c>
      <c r="CV7" s="24">
        <v>45.32</v>
      </c>
      <c r="CW7" s="24">
        <v>49.92</v>
      </c>
      <c r="CX7" s="24">
        <v>93.37</v>
      </c>
      <c r="CY7" s="24">
        <v>94.43</v>
      </c>
      <c r="CZ7" s="24">
        <v>93.84</v>
      </c>
      <c r="DA7" s="24">
        <v>94.12</v>
      </c>
      <c r="DB7" s="24">
        <v>94.14</v>
      </c>
      <c r="DC7" s="24">
        <v>84.7</v>
      </c>
      <c r="DD7" s="24">
        <v>84.67</v>
      </c>
      <c r="DE7" s="24">
        <v>84.39</v>
      </c>
      <c r="DF7" s="24">
        <v>83.96</v>
      </c>
      <c r="DG7" s="24">
        <v>83.54</v>
      </c>
      <c r="DH7" s="24">
        <v>87.8</v>
      </c>
      <c r="DI7" s="24">
        <v>3.24</v>
      </c>
      <c r="DJ7" s="24">
        <v>5.84</v>
      </c>
      <c r="DK7" s="24">
        <v>8.89</v>
      </c>
      <c r="DL7" s="24">
        <v>12.19</v>
      </c>
      <c r="DM7" s="24">
        <v>15.43</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L4101-sui-115 </cp:lastModifiedBy>
  <cp:lastPrinted>2026-02-04T05:04:58Z</cp:lastPrinted>
  <dcterms:created xsi:type="dcterms:W3CDTF">2025-12-23T06:16:51Z</dcterms:created>
  <dcterms:modified xsi:type="dcterms:W3CDTF">2026-02-04T05:36:26Z</dcterms:modified>
  <cp:category/>
</cp:coreProperties>
</file>