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10_上下水道課\020_業務係\2025\03 下水道\030 浄化槽\03.決算統計関係\経営比較分析表\"/>
    </mc:Choice>
  </mc:AlternateContent>
  <workbookProtection workbookAlgorithmName="SHA-512" workbookHashValue="eHx72w8mc8EVm0pbGFx5v/3gFCUwV/jvJujefgbxsECmxhDOJyLDm+4cYzcD79PeNIskZXdq160Pxb+DHwJ1ug==" workbookSaltValue="amM3t7J54Ur/PkJrFEq1mA==" workbookSpinCount="100000" lockStructure="1"/>
  <bookViews>
    <workbookView xWindow="0" yWindow="0" windowWidth="28800" windowHeight="109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<sst xmlns="http://schemas.openxmlformats.org/spreadsheetml/2006/main" count="253" uniqueCount="115">
  <si>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</si>
  <si>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</si>
  <si>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</si>
  <si>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</si>
  <si>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</si>
  <si>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</si>
  <si>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</si>
  <si>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</si>
  <si>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</si>
  <si>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</si>
  <si>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</si>
  <si>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</si>
  <si>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</si>
  <si>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</si>
  <si>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</si>
  <si>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</si>
  <si>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</si>
  <si>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</si>
  <si>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</si>
  <si>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</si>
  <si>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</si>
  <si>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</si>
  <si>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</si>
  <si>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</si>
  <si>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</si>
  <si>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</si>
  <si>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</si>
  <si>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</si>
  <si>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</si>
  <si>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</si>
  <si>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</si>
  <si>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</si>
  <si>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</si>
  <si>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</si>
  <si>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</si>
  <si>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</si>
  <si>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</si>
  <si>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</si>
  <si>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</si>
  <si>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</si>
  <si>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</si>
  <si>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</si>
  <si>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</si>
  <si>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</si>
  <si>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</si>
  <si>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</si>
  <si>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</si>
  <si>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</si>
  <si>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</si>
  <si>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</si>
  <si>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</si>
  <si>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</si>
  <si>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</si>
  <si>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</si>
  <si>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</si>
  <si>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</si>
  <si>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</si>
  <si>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</si>
  <si>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</si>
  <si>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</si>
  <si>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</si>
  <si>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</si>
  <si>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</si>
  <si>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</si>
  <si>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</si>
  <si>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</si>
  <si>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</si>
  <si>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</si>
  <si>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</si>
  <si>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</si>
  <si>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</si>
  <si>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</si>
  <si>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</si>
  <si>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</si>
  <si>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</si>
  <si>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</si>
  <si>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</si>
  <si>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</si>
  <si>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</si>
  <si>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</si>
  <si>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</si>
  <si>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</si>
  <si>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</si>
  <si>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</si>
  <si>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</si>
  <si>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</si>
  <si>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</si>
  <si>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</si>
  <si>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</si>
  <si>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</si>
  <si>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</si>
  <si>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</si>
  <si>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</si>
  <si>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</si>
  <si>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</si>
  <si>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</si>
  <si>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長井市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</si>
  <si>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</si>
  <si>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</si>
  <si>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</si>
  <si>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</si>
  <si>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</si>
  <si>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</si>
  <si>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</si>
  <si>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</si>
  <si>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</si>
  <si>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</si>
  <si>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</si>
  <si>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</si>
  <si>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</si>
  <si>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</si>
  <si>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</si>
  <si>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①有形固定資産減価償却率は、低い水準となっているが、これは企業会計移行前に取得した資産について、償却累計額と取得価格を相殺して計上しているため、減価償却累計額が反映されていないことによるものである。浄化槽の耐用年数は30年程度であり、平成17年度の事業開始から、古いもので15年以上経過しているため、実際には徐々に老朽化が進んでいる状況である。
　</t>
    </r>
    <r>
      <rPr>
        <sz val="11"/>
        <color theme="1"/>
        <rFont val="ＭＳ ゴシック"/>
        <family val="3"/>
        <charset val="128"/>
      </rPr>
      <t xml:space="preserve">
</t>
    </r>
    <rPh sb="17" eb="19">
      <t>スイジュン</t>
    </rPh>
    <rPh sb="100" eb="103">
      <t>ジョウカソウ</t>
    </rPh>
    <rPh sb="104" eb="108">
      <t>タイヨウネンスウ</t>
    </rPh>
    <rPh sb="111" eb="114">
      <t>ネンテイド</t>
    </rPh>
    <rPh sb="118" eb="120">
      <t>ヘイセイ</t>
    </rPh>
    <rPh sb="122" eb="124">
      <t>ネンド</t>
    </rPh>
    <rPh sb="125" eb="129">
      <t>ジギョウカイシ</t>
    </rPh>
    <rPh sb="132" eb="133">
      <t>フル</t>
    </rPh>
    <rPh sb="139" eb="140">
      <t>ネン</t>
    </rPh>
    <rPh sb="140" eb="144">
      <t>イジョウケイカ</t>
    </rPh>
    <phoneticPr fontId="4"/>
  </si>
  <si>
    <t>　①経常収支比率は、100%を超えているが、これは料金収入で賄えない部分を他会計繰入金に依存しているためである。浄化槽の老朽化により年々修繕費が増加しており、基準外繰入金の占める割合が高い状況となっている。
　③流動比率は、年々増加しているものの依然として類似団体と比較し低い水準にある。しかしながら、1年以内に償還する企業債を除いた流動負債の額は流動資産の額を下回っているため、支払い能力に問題が生じている状況ではない。
　④企業債残高対事業規模比率は、近年類似団体と比較し高い水準にあるが、これは浄化槽設置費用の財源を主として起債に依存していることにより企業債残高が増加しているためである。
　⑤経費回収率は、類似団体と比較し高い水準であり、おおむね料金収入で賄えている。
　⑥汚水処理原価は、経費節減により、類似団体と比較して低い水準となっている。
　⑦施設利用率は、減少傾向であり、設置時からの世帯員数減少や核家族化によるスペック過大の家屋が増えている状況が考えられる。引き続き使用人員に見合った人員算定をしていく必要がある。
　⑧水洗化率については、当該事業における割合について示しているため、100%となる。
　</t>
    <rPh sb="56" eb="59">
      <t>ジョウカソウ</t>
    </rPh>
    <rPh sb="60" eb="63">
      <t>ロウキュウカ</t>
    </rPh>
    <rPh sb="66" eb="68">
      <t>ネンネン</t>
    </rPh>
    <rPh sb="68" eb="71">
      <t>シュウゼンヒ</t>
    </rPh>
    <rPh sb="72" eb="74">
      <t>ゾウカ</t>
    </rPh>
    <rPh sb="79" eb="82">
      <t>キジュンガイ</t>
    </rPh>
    <rPh sb="82" eb="85">
      <t>クリイレキン</t>
    </rPh>
    <rPh sb="86" eb="87">
      <t>シ</t>
    </rPh>
    <rPh sb="112" eb="114">
      <t>ネンネン</t>
    </rPh>
    <rPh sb="114" eb="116">
      <t>ゾウカ</t>
    </rPh>
    <rPh sb="123" eb="125">
      <t>イゼン</t>
    </rPh>
    <rPh sb="136" eb="137">
      <t>ヒク</t>
    </rPh>
    <rPh sb="138" eb="140">
      <t>スイジュン</t>
    </rPh>
    <rPh sb="228" eb="230">
      <t>キンネン</t>
    </rPh>
    <rPh sb="240" eb="242">
      <t>スイジュン</t>
    </rPh>
    <rPh sb="250" eb="253">
      <t>ジョウカソウ</t>
    </rPh>
    <rPh sb="253" eb="255">
      <t>セッチ</t>
    </rPh>
    <rPh sb="255" eb="257">
      <t>ヒヨウ</t>
    </rPh>
    <rPh sb="258" eb="260">
      <t>ザイゲン</t>
    </rPh>
    <rPh sb="261" eb="262">
      <t>シュ</t>
    </rPh>
    <rPh sb="265" eb="267">
      <t>キサイ</t>
    </rPh>
    <rPh sb="268" eb="270">
      <t>イゾン</t>
    </rPh>
    <rPh sb="279" eb="282">
      <t>キギョウサイ</t>
    </rPh>
    <rPh sb="282" eb="284">
      <t>ザンダカ</t>
    </rPh>
    <rPh sb="285" eb="287">
      <t>ゾウカ</t>
    </rPh>
    <rPh sb="300" eb="305">
      <t>ケイヒカイシュウリツ</t>
    </rPh>
    <rPh sb="307" eb="311">
      <t>ルイジダンタイ</t>
    </rPh>
    <rPh sb="312" eb="314">
      <t>ヒカク</t>
    </rPh>
    <rPh sb="327" eb="331">
      <t>リョウキンシュウニュウ</t>
    </rPh>
    <rPh sb="332" eb="333">
      <t>マカナ</t>
    </rPh>
    <rPh sb="341" eb="347">
      <t>オスイショリゲンカ</t>
    </rPh>
    <rPh sb="349" eb="353">
      <t>ケイヒセツゲン</t>
    </rPh>
    <rPh sb="357" eb="361">
      <t>ルイジダンタイ</t>
    </rPh>
    <rPh sb="362" eb="364">
      <t>ヒカク</t>
    </rPh>
    <rPh sb="380" eb="385">
      <t>シセツリヨウリツ</t>
    </rPh>
    <rPh sb="387" eb="391">
      <t>ゲンショウケイコウ</t>
    </rPh>
    <rPh sb="395" eb="398">
      <t>セッチジ</t>
    </rPh>
    <rPh sb="401" eb="405">
      <t>セタイインスウ</t>
    </rPh>
    <rPh sb="405" eb="407">
      <t>ゲンショウ</t>
    </rPh>
    <rPh sb="408" eb="412">
      <t>カクカゾクカ</t>
    </rPh>
    <rPh sb="419" eb="421">
      <t>カダイ</t>
    </rPh>
    <rPh sb="422" eb="424">
      <t>カオク</t>
    </rPh>
    <rPh sb="425" eb="426">
      <t>フ</t>
    </rPh>
    <rPh sb="430" eb="432">
      <t>ジョウキョウ</t>
    </rPh>
    <rPh sb="433" eb="434">
      <t>カンガ</t>
    </rPh>
    <rPh sb="439" eb="440">
      <t>ヒ</t>
    </rPh>
    <rPh sb="441" eb="442">
      <t>ツヅ</t>
    </rPh>
    <rPh sb="443" eb="447">
      <t>シヨウジンイン</t>
    </rPh>
    <rPh sb="448" eb="450">
      <t>ミア</t>
    </rPh>
    <rPh sb="452" eb="454">
      <t>ジンイン</t>
    </rPh>
    <rPh sb="454" eb="456">
      <t>サンテイ</t>
    </rPh>
    <rPh sb="461" eb="463">
      <t>ヒツヨウ</t>
    </rPh>
    <rPh sb="470" eb="474">
      <t>スイセンカリツ</t>
    </rPh>
    <phoneticPr fontId="4"/>
  </si>
  <si>
    <t>　人口減少により浄化槽の新規設置基数は縮小傾向にあるものの、一定数の新規設置が継続的に見込まれることから、事業規模は緩やかな拡大傾向である。
　一方、老朽化に伴う修繕費の増加や浄化槽本体の更新需要の高まり、物価高騰や人件費上昇による委託料の増大などが、経営を圧迫する要因となっている。
　加えて、職員数の減少により一人当たりの業務負担が増加しており、事業運営の安定性やサービス水準の低下につながるおそれがある。
　今後は、長期的な更新計画の作成、維持管理費の増大に基づいた料金設定の検討並びに料金徴収のシステム化による業務の効率化を推進し、経費抑制と維持可能な経営基盤の構築を図る必要がある。</t>
    <rPh sb="1" eb="5">
      <t>ジンコウゲンショウ</t>
    </rPh>
    <rPh sb="8" eb="11">
      <t>ジョウカソウ</t>
    </rPh>
    <rPh sb="12" eb="14">
      <t>シンキ</t>
    </rPh>
    <rPh sb="14" eb="16">
      <t>セッチ</t>
    </rPh>
    <rPh sb="16" eb="18">
      <t>キスウ</t>
    </rPh>
    <rPh sb="19" eb="21">
      <t>シュクショウ</t>
    </rPh>
    <rPh sb="21" eb="23">
      <t>ケイコウ</t>
    </rPh>
    <rPh sb="30" eb="33">
      <t>イッテイスウ</t>
    </rPh>
    <rPh sb="34" eb="38">
      <t>シンキセッチ</t>
    </rPh>
    <rPh sb="39" eb="42">
      <t>ケイゾクテキ</t>
    </rPh>
    <rPh sb="43" eb="45">
      <t>ミコ</t>
    </rPh>
    <rPh sb="53" eb="57">
      <t>ジギョウキボ</t>
    </rPh>
    <rPh sb="58" eb="59">
      <t>ユル</t>
    </rPh>
    <rPh sb="62" eb="64">
      <t>カクダイ</t>
    </rPh>
    <rPh sb="64" eb="66">
      <t>ケイコウ</t>
    </rPh>
    <rPh sb="72" eb="74">
      <t>イッポウ</t>
    </rPh>
    <rPh sb="75" eb="78">
      <t>ロウキュウカ</t>
    </rPh>
    <rPh sb="79" eb="80">
      <t>トモナ</t>
    </rPh>
    <rPh sb="81" eb="83">
      <t>シュウゼン</t>
    </rPh>
    <rPh sb="83" eb="84">
      <t>ヒ</t>
    </rPh>
    <rPh sb="85" eb="87">
      <t>ゾウカ</t>
    </rPh>
    <rPh sb="88" eb="93">
      <t>ジョウカソウホンタイ</t>
    </rPh>
    <rPh sb="94" eb="96">
      <t>コウシン</t>
    </rPh>
    <rPh sb="96" eb="98">
      <t>ジュヨウ</t>
    </rPh>
    <rPh sb="99" eb="100">
      <t>タカ</t>
    </rPh>
    <rPh sb="103" eb="107">
      <t>ブッカコウトウ</t>
    </rPh>
    <rPh sb="108" eb="111">
      <t>ジンケンヒ</t>
    </rPh>
    <rPh sb="111" eb="113">
      <t>ジョウショウ</t>
    </rPh>
    <rPh sb="116" eb="119">
      <t>イタクリョウ</t>
    </rPh>
    <rPh sb="120" eb="122">
      <t>ゾウダイ</t>
    </rPh>
    <rPh sb="126" eb="128">
      <t>ケイエイ</t>
    </rPh>
    <rPh sb="129" eb="131">
      <t>アッパク</t>
    </rPh>
    <rPh sb="133" eb="135">
      <t>ヨウイン</t>
    </rPh>
    <rPh sb="144" eb="145">
      <t>クワ</t>
    </rPh>
    <rPh sb="148" eb="150">
      <t>ショクイン</t>
    </rPh>
    <rPh sb="150" eb="151">
      <t>スウ</t>
    </rPh>
    <rPh sb="152" eb="154">
      <t>ゲンショウ</t>
    </rPh>
    <rPh sb="211" eb="214">
      <t>チョウキテキ</t>
    </rPh>
    <rPh sb="215" eb="219">
      <t>コウシンケイカク</t>
    </rPh>
    <rPh sb="220" eb="222">
      <t>サクセイ</t>
    </rPh>
    <rPh sb="223" eb="228">
      <t>イジカンリヒ</t>
    </rPh>
    <rPh sb="229" eb="231">
      <t>ゾウダイ</t>
    </rPh>
    <rPh sb="232" eb="233">
      <t>モト</t>
    </rPh>
    <rPh sb="236" eb="238">
      <t>リョウキン</t>
    </rPh>
    <rPh sb="238" eb="240">
      <t>セッテイ</t>
    </rPh>
    <rPh sb="241" eb="243">
      <t>ケントウ</t>
    </rPh>
    <rPh sb="243" eb="244">
      <t>ナラ</t>
    </rPh>
    <rPh sb="270" eb="274">
      <t>ケイヒヨクセイ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</si>
</sst>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3-421B-8B94-07070A9736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A3-421B-8B94-07070A9736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63.74</c:v>
                </c:pt>
                <c:pt idx="1">
                  <c:v>63.28</c:v>
                </c:pt>
                <c:pt idx="2">
                  <c:v>62.21</c:v>
                </c:pt>
                <c:pt idx="3">
                  <c:v>61.79</c:v>
                </c:pt>
                <c:pt idx="4">
                  <c:v>60.41</c:v>
                </c:pt>
              </c:numCache>
            </c:numRef>
          </c:val>
          <c:extLst>
            <c:ext xmlns:c16="http://schemas.microsoft.com/office/drawing/2014/chart" uri="{C3380CC4-5D6E-409C-BE32-E72D297353CC}">
              <c16:uniqueId val="{00000000-6748-4279-A397-E5CCE7B491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6748-4279-A397-E5CCE7B491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D8B-4EFD-A0BA-9666186153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D8B-4EFD-A0BA-9666186153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99.84</c:v>
                </c:pt>
                <c:pt idx="1">
                  <c:v>100.76</c:v>
                </c:pt>
                <c:pt idx="2">
                  <c:v>101.65</c:v>
                </c:pt>
                <c:pt idx="3">
                  <c:v>101.81</c:v>
                </c:pt>
                <c:pt idx="4">
                  <c:v>101.9</c:v>
                </c:pt>
              </c:numCache>
            </c:numRef>
          </c:val>
          <c:extLst>
            <c:ext xmlns:c16="http://schemas.microsoft.com/office/drawing/2014/chart" uri="{C3380CC4-5D6E-409C-BE32-E72D297353CC}">
              <c16:uniqueId val="{00000000-D9C2-4ADE-AB37-A166AF9FA8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D9C2-4ADE-AB37-A166AF9FA8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4.13</c:v>
                </c:pt>
                <c:pt idx="1">
                  <c:v>7.98</c:v>
                </c:pt>
                <c:pt idx="2">
                  <c:v>11.54</c:v>
                </c:pt>
                <c:pt idx="3">
                  <c:v>15.3</c:v>
                </c:pt>
                <c:pt idx="4">
                  <c:v>18.670000000000002</c:v>
                </c:pt>
              </c:numCache>
            </c:numRef>
          </c:val>
          <c:extLst>
            <c:ext xmlns:c16="http://schemas.microsoft.com/office/drawing/2014/chart" uri="{C3380CC4-5D6E-409C-BE32-E72D297353CC}">
              <c16:uniqueId val="{00000000-5732-4B4F-BA90-4BE6060451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5732-4B4F-BA90-4BE6060451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0B-48DA-84DF-D4CFEF170D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0B-48DA-84DF-D4CFEF170D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3C-4AE8-A295-F3421F1FF7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D13C-4AE8-A295-F3421F1FF7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36.26</c:v>
                </c:pt>
                <c:pt idx="1">
                  <c:v>48.86</c:v>
                </c:pt>
                <c:pt idx="2">
                  <c:v>61.95</c:v>
                </c:pt>
                <c:pt idx="3">
                  <c:v>71.849999999999994</c:v>
                </c:pt>
                <c:pt idx="4">
                  <c:v>80.63</c:v>
                </c:pt>
              </c:numCache>
            </c:numRef>
          </c:val>
          <c:extLst>
            <c:ext xmlns:c16="http://schemas.microsoft.com/office/drawing/2014/chart" uri="{C3380CC4-5D6E-409C-BE32-E72D297353CC}">
              <c16:uniqueId val="{00000000-9FCD-4467-927F-37C2FDCD23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9FCD-4467-927F-37C2FDCD23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224</c:v>
                </c:pt>
                <c:pt idx="1">
                  <c:v>230.66</c:v>
                </c:pt>
                <c:pt idx="2">
                  <c:v>485.05</c:v>
                </c:pt>
                <c:pt idx="3">
                  <c:v>594.59</c:v>
                </c:pt>
                <c:pt idx="4">
                  <c:v>589.30999999999995</c:v>
                </c:pt>
              </c:numCache>
            </c:numRef>
          </c:val>
          <c:extLst>
            <c:ext xmlns:c16="http://schemas.microsoft.com/office/drawing/2014/chart" uri="{C3380CC4-5D6E-409C-BE32-E72D297353CC}">
              <c16:uniqueId val="{00000000-9563-4580-8A07-4B2D3175A5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563-4580-8A07-4B2D3175A5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96.64</c:v>
                </c:pt>
                <c:pt idx="1">
                  <c:v>96.76</c:v>
                </c:pt>
                <c:pt idx="2">
                  <c:v>95.24</c:v>
                </c:pt>
                <c:pt idx="3">
                  <c:v>99.01</c:v>
                </c:pt>
                <c:pt idx="4">
                  <c:v>98.6</c:v>
                </c:pt>
              </c:numCache>
            </c:numRef>
          </c:val>
          <c:extLst>
            <c:ext xmlns:c16="http://schemas.microsoft.com/office/drawing/2014/chart" uri="{C3380CC4-5D6E-409C-BE32-E72D297353CC}">
              <c16:uniqueId val="{00000000-37D2-4D9B-85B9-50419AB38E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37D2-4D9B-85B9-50419AB38E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232.51</c:v>
                </c:pt>
                <c:pt idx="1">
                  <c:v>233.63</c:v>
                </c:pt>
                <c:pt idx="2">
                  <c:v>242.43</c:v>
                </c:pt>
                <c:pt idx="3">
                  <c:v>235.97</c:v>
                </c:pt>
                <c:pt idx="4">
                  <c:v>241.54</c:v>
                </c:pt>
              </c:numCache>
            </c:numRef>
          </c:val>
          <c:extLst>
            <c:ext xmlns:c16="http://schemas.microsoft.com/office/drawing/2014/chart" uri="{C3380CC4-5D6E-409C-BE32-E72D297353CC}">
              <c16:uniqueId val="{00000000-6657-41F8-BA3B-CD2CC14297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6657-41F8-BA3B-CD2CC14297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61" zoomScale="90" zoomScaleNormal="90" workbookViewId="0">
      <selection activeCell="CT79" sqref="CT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山形県　長井市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24420</v>
      </c>
      <c r="AM8" s="44"/>
      <c r="AN8" s="44"/>
      <c r="AO8" s="44"/>
      <c r="AP8" s="44"/>
      <c r="AQ8" s="44"/>
      <c r="AR8" s="44"/>
      <c r="AS8" s="44"/>
      <c r="AT8" s="45">
        <f>データ!T6</f>
        <v>214.67</v>
      </c>
      <c r="AU8" s="45"/>
      <c r="AV8" s="45"/>
      <c r="AW8" s="45"/>
      <c r="AX8" s="45"/>
      <c r="AY8" s="45"/>
      <c r="AZ8" s="45"/>
      <c r="BA8" s="45"/>
      <c r="BB8" s="45">
        <f>データ!U6</f>
        <v>113.76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39.049999999999997</v>
      </c>
      <c r="J10" s="45"/>
      <c r="K10" s="45"/>
      <c r="L10" s="45"/>
      <c r="M10" s="45"/>
      <c r="N10" s="45"/>
      <c r="O10" s="45"/>
      <c r="P10" s="45">
        <f>データ!P6</f>
        <v>12.23</v>
      </c>
      <c r="Q10" s="45"/>
      <c r="R10" s="45"/>
      <c r="S10" s="45"/>
      <c r="T10" s="45"/>
      <c r="U10" s="45"/>
      <c r="V10" s="45"/>
      <c r="W10" s="45">
        <f>データ!Q6</f>
        <v>100</v>
      </c>
      <c r="X10" s="45"/>
      <c r="Y10" s="45"/>
      <c r="Z10" s="45"/>
      <c r="AA10" s="45"/>
      <c r="AB10" s="45"/>
      <c r="AC10" s="45"/>
      <c r="AD10" s="44">
        <f>データ!R6</f>
        <v>5040</v>
      </c>
      <c r="AE10" s="44"/>
      <c r="AF10" s="44"/>
      <c r="AG10" s="44"/>
      <c r="AH10" s="44"/>
      <c r="AI10" s="44"/>
      <c r="AJ10" s="44"/>
      <c r="AK10" s="2"/>
      <c r="AL10" s="44">
        <f>データ!V6</f>
        <v>2962</v>
      </c>
      <c r="AM10" s="44"/>
      <c r="AN10" s="44"/>
      <c r="AO10" s="44"/>
      <c r="AP10" s="44"/>
      <c r="AQ10" s="44"/>
      <c r="AR10" s="44"/>
      <c r="AS10" s="44"/>
      <c r="AT10" s="45">
        <f>データ!W6</f>
        <v>205.23</v>
      </c>
      <c r="AU10" s="45"/>
      <c r="AV10" s="45"/>
      <c r="AW10" s="45"/>
      <c r="AX10" s="45"/>
      <c r="AY10" s="45"/>
      <c r="AZ10" s="45"/>
      <c r="BA10" s="45"/>
      <c r="BB10" s="45">
        <f>データ!X6</f>
        <v>14.43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x8Qfo+jAkmh2VYTGC0NGLw0exsY4GFo9CCflD+8WWoWbmBL7sk/lFb77z0Lm3SJ9UijZ5BEbFNyFOAvnEA0xw==" saltValue="ZtMPQnzVOhlMSGPL4U6B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62090</v>
      </c>
      <c r="D6" s="19">
        <f t="shared" si="3"/>
        <v>46</v>
      </c>
      <c r="E6" s="19">
        <f t="shared" si="3"/>
        <v>18</v>
      </c>
      <c r="F6" s="19">
        <f t="shared" si="3"/>
        <v>0</v>
      </c>
      <c r="G6" s="19">
        <f t="shared" si="3"/>
        <v>0</v>
      </c>
      <c r="H6" s="19" t="str">
        <f t="shared" si="3"/>
        <v>山形県　長井市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39.049999999999997</v>
      </c>
      <c r="P6" s="20">
        <f t="shared" si="3"/>
        <v>12.23</v>
      </c>
      <c r="Q6" s="20">
        <f t="shared" si="3"/>
        <v>100</v>
      </c>
      <c r="R6" s="20">
        <f t="shared" si="3"/>
        <v>5040</v>
      </c>
      <c r="S6" s="20">
        <f t="shared" si="3"/>
        <v>24420</v>
      </c>
      <c r="T6" s="20">
        <f t="shared" si="3"/>
        <v>214.67</v>
      </c>
      <c r="U6" s="20">
        <f t="shared" si="3"/>
        <v>113.76</v>
      </c>
      <c r="V6" s="20">
        <f t="shared" si="3"/>
        <v>2962</v>
      </c>
      <c r="W6" s="20">
        <f t="shared" si="3"/>
        <v>205.23</v>
      </c>
      <c r="X6" s="20">
        <f t="shared" si="3"/>
        <v>14.43</v>
      </c>
      <c r="Y6" s="21">
        <f>IF(Y7="",NA(),Y7)</f>
        <v>99.84</v>
      </c>
      <c r="Z6" s="21">
        <f t="shared" ref="Z6:AH6" si="4">IF(Z7="",NA(),Z7)</f>
        <v>100.76</v>
      </c>
      <c r="AA6" s="21">
        <f t="shared" si="4"/>
        <v>101.65</v>
      </c>
      <c r="AB6" s="21">
        <f t="shared" si="4"/>
        <v>101.81</v>
      </c>
      <c r="AC6" s="21">
        <f t="shared" si="4"/>
        <v>101.9</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36.26</v>
      </c>
      <c r="AV6" s="21">
        <f t="shared" ref="AV6:BD6" si="6">IF(AV7="",NA(),AV7)</f>
        <v>48.86</v>
      </c>
      <c r="AW6" s="21">
        <f t="shared" si="6"/>
        <v>61.95</v>
      </c>
      <c r="AX6" s="21">
        <f t="shared" si="6"/>
        <v>71.849999999999994</v>
      </c>
      <c r="AY6" s="21">
        <f t="shared" si="6"/>
        <v>80.63</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224</v>
      </c>
      <c r="BG6" s="21">
        <f t="shared" ref="BG6:BO6" si="7">IF(BG7="",NA(),BG7)</f>
        <v>230.66</v>
      </c>
      <c r="BH6" s="21">
        <f t="shared" si="7"/>
        <v>485.05</v>
      </c>
      <c r="BI6" s="21">
        <f t="shared" si="7"/>
        <v>594.59</v>
      </c>
      <c r="BJ6" s="21">
        <f t="shared" si="7"/>
        <v>589.30999999999995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96.64</v>
      </c>
      <c r="BR6" s="21">
        <f t="shared" ref="BR6:BZ6" si="8">IF(BR7="",NA(),BR7)</f>
        <v>96.76</v>
      </c>
      <c r="BS6" s="21">
        <f t="shared" si="8"/>
        <v>95.24</v>
      </c>
      <c r="BT6" s="21">
        <f t="shared" si="8"/>
        <v>99.01</v>
      </c>
      <c r="BU6" s="21">
        <f t="shared" si="8"/>
        <v>98.6</v>
      </c>
      <c r="BV6" s="21">
        <f t="shared" si="8"/>
        <v>60.59</v>
      </c>
      <c r="BW6" s="21">
        <f t="shared" si="8"/>
        <v>60</v>
      </c>
      <c r="BX6" s="21">
        <f t="shared" si="8"/>
        <v>59.01</v>
      </c>
      <c r="BY6" s="21">
        <f t="shared" si="8"/>
        <v>56.06</v>
      </c>
      <c r="BZ6" s="21">
        <f t="shared" si="8"/>
        <v>53.25</v>
      </c>
      <c r="CA6" s="20" t="str">
        <f>IF(CA7="","",IF(CA7="-","【-】","【"&amp;SUBSTITUTE(TEXT(CA7,"#,##0.00"),"-","△")&amp;"】"))</f>
        <v>【51.14】</v>
      </c>
      <c r="CB6" s="21">
        <f>IF(CB7="",NA(),CB7)</f>
        <v>232.51</v>
      </c>
      <c r="CC6" s="21">
        <f t="shared" ref="CC6:CK6" si="9">IF(CC7="",NA(),CC7)</f>
        <v>233.63</v>
      </c>
      <c r="CD6" s="21">
        <f t="shared" si="9"/>
        <v>242.43</v>
      </c>
      <c r="CE6" s="21">
        <f t="shared" si="9"/>
        <v>235.97</v>
      </c>
      <c r="CF6" s="21">
        <f t="shared" si="9"/>
        <v>241.54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63.74</v>
      </c>
      <c r="CN6" s="21">
        <f t="shared" ref="CN6:CV6" si="10">IF(CN7="",NA(),CN7)</f>
        <v>63.28</v>
      </c>
      <c r="CO6" s="21">
        <f t="shared" si="10"/>
        <v>62.21</v>
      </c>
      <c r="CP6" s="21">
        <f t="shared" si="10"/>
        <v>61.79</v>
      </c>
      <c r="CQ6" s="21">
        <f t="shared" si="10"/>
        <v>60.41</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4.13</v>
      </c>
      <c r="DJ6" s="21">
        <f t="shared" ref="DJ6:DR6" si="12">IF(DJ7="",NA(),DJ7)</f>
        <v>7.98</v>
      </c>
      <c r="DK6" s="21">
        <f t="shared" si="12"/>
        <v>11.54</v>
      </c>
      <c r="DL6" s="21">
        <f t="shared" si="12"/>
        <v>15.3</v>
      </c>
      <c r="DM6" s="21">
        <f t="shared" si="12"/>
        <v>18.670000000000002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62090</v>
      </c>
      <c r="D7" s="23">
        <v>46</v>
      </c>
      <c r="E7" s="23">
        <v>18</v>
      </c>
      <c r="F7" s="23">
        <v>0</v>
      </c>
      <c r="G7" s="23">
        <v>0</v>
      </c>
      <c r="H7" s="23" t="s">
        <v>96</v>
      </c>
      <c r="I7" s="23" t="s">
        <v>97</v>
      </c>
      <c r="J7" s="23" t="s">
        <v>98</v>
      </c>
      <c r="K7" s="23" t="s">
        <v>99</v>
      </c>
      <c r="L7" s="23" t="s">
        <v>100</v>
      </c>
      <c r="M7" s="23" t="s">
        <v>101</v>
      </c>
      <c r="N7" s="24" t="s">
        <v>102</v>
      </c>
      <c r="O7" s="24">
        <v>39.049999999999997</v>
      </c>
      <c r="P7" s="24">
        <v>12.23</v>
      </c>
      <c r="Q7" s="24">
        <v>100</v>
      </c>
      <c r="R7" s="24">
        <v>5040</v>
      </c>
      <c r="S7" s="24">
        <v>24420</v>
      </c>
      <c r="T7" s="24">
        <v>214.67</v>
      </c>
      <c r="U7" s="24">
        <v>113.76</v>
      </c>
      <c r="V7" s="24">
        <v>2962</v>
      </c>
      <c r="W7" s="24">
        <v>205.23</v>
      </c>
      <c r="X7" s="24">
        <v>14.43</v>
      </c>
      <c r="Y7" s="24">
        <v>99.84</v>
      </c>
      <c r="Z7" s="24">
        <v>100.76</v>
      </c>
      <c r="AA7" s="24">
        <v>101.65</v>
      </c>
      <c r="AB7" s="24">
        <v>101.81</v>
      </c>
      <c r="AC7" s="24">
        <v>101.9</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36.26</v>
      </c>
      <c r="AV7" s="24">
        <v>48.86</v>
      </c>
      <c r="AW7" s="24">
        <v>61.95</v>
      </c>
      <c r="AX7" s="24">
        <v>71.849999999999994</v>
      </c>
      <c r="AY7" s="24">
        <v>80.63</v>
      </c>
      <c r="AZ7" s="24">
        <v>100.47</v>
      </c>
      <c r="BA7" s="24">
        <v>122.71</v>
      </c>
      <c r="BB7" s="24">
        <v>138.19999999999999</v>
      </c>
      <c r="BC7" s="24">
        <v>126.97</v>
      </c>
      <c r="BD7" s="24">
        <v>103.61</v>
      </c>
      <c r="BE7" s="24">
        <v>106.63</v>
      </c>
      <c r="BF7" s="24">
        <v>224</v>
      </c>
      <c r="BG7" s="24">
        <v>230.66</v>
      </c>
      <c r="BH7" s="24">
        <v>485.05</v>
      </c>
      <c r="BI7" s="24">
        <v>594.59</v>
      </c>
      <c r="BJ7" s="24">
        <v>589.30999999999995</v>
      </c>
      <c r="BK7" s="24">
        <v>294.27</v>
      </c>
      <c r="BL7" s="24">
        <v>294.08999999999997</v>
      </c>
      <c r="BM7" s="24">
        <v>294.08999999999997</v>
      </c>
      <c r="BN7" s="24">
        <v>338.47</v>
      </c>
      <c r="BO7" s="24">
        <v>368.83</v>
      </c>
      <c r="BP7" s="24">
        <v>386.06</v>
      </c>
      <c r="BQ7" s="24">
        <v>96.64</v>
      </c>
      <c r="BR7" s="24">
        <v>96.76</v>
      </c>
      <c r="BS7" s="24">
        <v>95.24</v>
      </c>
      <c r="BT7" s="24">
        <v>99.01</v>
      </c>
      <c r="BU7" s="24">
        <v>98.6</v>
      </c>
      <c r="BV7" s="24">
        <v>60.59</v>
      </c>
      <c r="BW7" s="24">
        <v>60</v>
      </c>
      <c r="BX7" s="24">
        <v>59.01</v>
      </c>
      <c r="BY7" s="24">
        <v>56.06</v>
      </c>
      <c r="BZ7" s="24">
        <v>53.25</v>
      </c>
      <c r="CA7" s="24">
        <v>51.14</v>
      </c>
      <c r="CB7" s="24">
        <v>232.51</v>
      </c>
      <c r="CC7" s="24">
        <v>233.63</v>
      </c>
      <c r="CD7" s="24">
        <v>242.43</v>
      </c>
      <c r="CE7" s="24">
        <v>235.97</v>
      </c>
      <c r="CF7" s="24">
        <v>241.54</v>
      </c>
      <c r="CG7" s="24">
        <v>280.23</v>
      </c>
      <c r="CH7" s="24">
        <v>282.70999999999998</v>
      </c>
      <c r="CI7" s="24">
        <v>291.82</v>
      </c>
      <c r="CJ7" s="24">
        <v>304.36</v>
      </c>
      <c r="CK7" s="24">
        <v>325.45</v>
      </c>
      <c r="CL7" s="24">
        <v>329.31</v>
      </c>
      <c r="CM7" s="24">
        <v>63.74</v>
      </c>
      <c r="CN7" s="24">
        <v>63.28</v>
      </c>
      <c r="CO7" s="24">
        <v>62.21</v>
      </c>
      <c r="CP7" s="24">
        <v>61.79</v>
      </c>
      <c r="CQ7" s="24">
        <v>60.41</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4.13</v>
      </c>
      <c r="DJ7" s="24">
        <v>7.98</v>
      </c>
      <c r="DK7" s="24">
        <v>11.54</v>
      </c>
      <c r="DL7" s="24">
        <v>15.3</v>
      </c>
      <c r="DM7" s="24">
        <v>18.670000000000002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L4101-sui-115 </cp:lastModifiedBy>
  <cp:lastPrinted>2026-02-04T05:23:04Z</cp:lastPrinted>
  <dcterms:created xsi:type="dcterms:W3CDTF">2025-12-23T06:29:27Z</dcterms:created>
  <dcterms:modified xsi:type="dcterms:W3CDTF">2026-02-04T05:28:40Z</dcterms:modified>
  <cp:category/>
</cp:coreProperties>
</file>