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4101-sui-114\Desktop\経営比較分析表（1.27まで）\【下水道】経営比較分析表\"/>
    </mc:Choice>
  </mc:AlternateContent>
  <workbookProtection workbookAlgorithmName="SHA-512" workbookHashValue="bCyK+n6Pj7ykhhTmQ2WUyWTm+oQQhgUuCXJxRcktMtsVf3zyyeD05xrO3QK3rSRYh/ZmQw8r16QzGK73aMZy3w==" workbookSaltValue="j8gCZsvpbMB9CqFe8c4zM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<sst xmlns="http://schemas.openxmlformats.org/spreadsheetml/2006/main" count="233" uniqueCount="114">
  <si>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</si>
  <si>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</si>
  <si>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</si>
  <si>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</si>
  <si>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</si>
  <si>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</si>
  <si>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</si>
  <si>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</si>
  <si>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</si>
  <si>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</si>
  <si>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</si>
  <si>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</si>
  <si>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</si>
  <si>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</si>
  <si>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</si>
  <si>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</si>
  <si>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</si>
  <si>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</si>
  <si>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</si>
  <si>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</si>
  <si>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</si>
  <si>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</si>
  <si>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</si>
  <si>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</si>
  <si>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</si>
  <si>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</si>
  <si>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</si>
  <si>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</si>
  <si>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</si>
  <si>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</si>
  <si>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</si>
  <si>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</si>
  <si>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</si>
  <si>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</si>
  <si>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</si>
  <si>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</si>
  <si>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</si>
  <si>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</si>
  <si>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</si>
  <si>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</si>
  <si>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</si>
  <si>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</si>
  <si>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</si>
  <si>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</si>
  <si>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</si>
  <si>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</si>
  <si>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</si>
  <si>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</si>
  <si>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</si>
  <si>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</si>
  <si>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</si>
  <si>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</si>
  <si>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</si>
  <si>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</si>
  <si>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</si>
  <si>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</si>
  <si>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</si>
  <si>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</si>
  <si>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</si>
  <si>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</si>
  <si>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</si>
  <si>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</si>
  <si>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</si>
  <si>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</si>
  <si>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</si>
  <si>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</si>
  <si>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</si>
  <si>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</si>
  <si>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</si>
  <si>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</si>
  <si>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</si>
  <si>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</si>
  <si>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</si>
  <si>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</si>
  <si>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</si>
  <si>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</si>
  <si>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</si>
  <si>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</si>
  <si>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</si>
  <si>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</si>
  <si>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</si>
  <si>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</si>
  <si>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</si>
  <si>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</si>
  <si>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</si>
  <si>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</si>
  <si>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</si>
  <si>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</si>
  <si>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</si>
  <si>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</si>
  <si>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</si>
  <si>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</si>
  <si>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</si>
  <si>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</si>
  <si>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</si>
  <si>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</si>
  <si>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</si>
  <si>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</si>
  <si>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長井市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</si>
  <si>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</si>
  <si>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</si>
  <si>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</si>
  <si>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</si>
  <si>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</si>
  <si>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</si>
  <si>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</si>
  <si>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</si>
  <si>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</si>
  <si>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</si>
  <si>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</si>
  <si>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</si>
  <si>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平成１９年度に供用開始し、経過年数は比較的浅いため現時点で懸念される要素はない。
　将来的に管渠更新を計画的に実施できるよう、下水道台帳のシステム化を図り、ストックマネジメント計画を策定していく。</t>
    <rPh sb="1" eb="3">
      <t>ヘイセイ</t>
    </rPh>
    <rPh sb="5" eb="6">
      <t>ネン</t>
    </rPh>
    <rPh sb="6" eb="7">
      <t>ド</t>
    </rPh>
    <rPh sb="8" eb="10">
      <t>キョウヨウ</t>
    </rPh>
    <rPh sb="10" eb="12">
      <t>カイシ</t>
    </rPh>
    <rPh sb="14" eb="16">
      <t>ケイカ</t>
    </rPh>
    <rPh sb="16" eb="18">
      <t>ネンスウ</t>
    </rPh>
    <rPh sb="19" eb="22">
      <t>ヒカクテキ</t>
    </rPh>
    <rPh sb="22" eb="23">
      <t>アサ</t>
    </rPh>
    <rPh sb="26" eb="29">
      <t>ゲンジテン</t>
    </rPh>
    <rPh sb="30" eb="32">
      <t>ケネン</t>
    </rPh>
    <rPh sb="35" eb="37">
      <t>ヨウソ</t>
    </rPh>
    <rPh sb="43" eb="46">
      <t>ショウライテキ</t>
    </rPh>
    <rPh sb="47" eb="49">
      <t>カンキョ</t>
    </rPh>
    <rPh sb="49" eb="51">
      <t>コウシン</t>
    </rPh>
    <rPh sb="52" eb="55">
      <t>ケイカクテキ</t>
    </rPh>
    <rPh sb="56" eb="58">
      <t>ジッシ</t>
    </rPh>
    <rPh sb="64" eb="67">
      <t>ゲスイドウ</t>
    </rPh>
    <rPh sb="67" eb="69">
      <t>ダイチョウ</t>
    </rPh>
    <rPh sb="74" eb="75">
      <t>カ</t>
    </rPh>
    <rPh sb="76" eb="77">
      <t>ハカ</t>
    </rPh>
    <rPh sb="89" eb="91">
      <t>ケイカク</t>
    </rPh>
    <rPh sb="92" eb="94">
      <t>サクテイ</t>
    </rPh>
    <phoneticPr fontId="4"/>
  </si>
  <si>
    <t>　①収益的収支比率、⑤経費回収率ともに高く、概ね良好な状況である。経費回収率については、類似団体平均値を上回っている。
　④企業債残高対事業規模比率は平成２７年度以降、類似団体平均値より低く推移しているが、平成２９年度から開始した未普及区域整備の増加が影響しているものと思われる。
　⑥汚水処理原価については管渠維持管理経費の減少に伴い、昨年度より僅かながら減少となった。
　⑧水洗化率は類似団体平均値より低いものの、接続件数は増加しており、２９年度から進めている未普及区域整備により、今後接続増加に伴う料金収入増加が期待できる。引き続き接続増加、経費節減に努め健全な経営を堅持していく。
　本市では、公共下水道事業と特定環境保全公共下水道事業を一つの会計で処理しているため、費用や処理水量等は按分により算定している数値も多い。「有収率」もその一つであり、７割を切る数値となっている。一般的には管渠の老朽化が原因とされることが多いため、特環エリアで該当することは極めて低いと考えられるが、会計全体の課題として不明水対策が急務と捉えている。不明水の増加は、処理経費の増加に繋がるため早急に原因を調査し、改善に努める。
　なお、⑦施設利用率については、公共下水道事業の処理場に接続し、本事業では終末処理場を保有しないことから指標はない。</t>
    <rPh sb="2" eb="5">
      <t>シュウエキテキ</t>
    </rPh>
    <rPh sb="5" eb="7">
      <t>シュウシ</t>
    </rPh>
    <rPh sb="7" eb="9">
      <t>ヒリツ</t>
    </rPh>
    <rPh sb="11" eb="13">
      <t>ケイヒ</t>
    </rPh>
    <rPh sb="13" eb="15">
      <t>カイシュウ</t>
    </rPh>
    <rPh sb="15" eb="16">
      <t>リツ</t>
    </rPh>
    <rPh sb="19" eb="20">
      <t>タカ</t>
    </rPh>
    <rPh sb="22" eb="23">
      <t>オオム</t>
    </rPh>
    <rPh sb="24" eb="26">
      <t>リョウコウ</t>
    </rPh>
    <rPh sb="27" eb="29">
      <t>ジョウキョウ</t>
    </rPh>
    <rPh sb="33" eb="35">
      <t>ケイヒ</t>
    </rPh>
    <rPh sb="35" eb="37">
      <t>カイシュウ</t>
    </rPh>
    <rPh sb="37" eb="38">
      <t>リツ</t>
    </rPh>
    <rPh sb="44" eb="46">
      <t>ルイジ</t>
    </rPh>
    <rPh sb="46" eb="48">
      <t>ダンタイ</t>
    </rPh>
    <rPh sb="48" eb="51">
      <t>ヘイキンチ</t>
    </rPh>
    <rPh sb="52" eb="54">
      <t>ウワマワ</t>
    </rPh>
    <rPh sb="62" eb="64">
      <t>キギョウ</t>
    </rPh>
    <rPh sb="64" eb="65">
      <t>サイ</t>
    </rPh>
    <rPh sb="65" eb="67">
      <t>ザンダカ</t>
    </rPh>
    <rPh sb="68" eb="70">
      <t>ジギョウ</t>
    </rPh>
    <rPh sb="70" eb="72">
      <t>キボ</t>
    </rPh>
    <rPh sb="72" eb="74">
      <t>ヒリツ</t>
    </rPh>
    <rPh sb="75" eb="77">
      <t>ヘイセイ</t>
    </rPh>
    <rPh sb="79" eb="80">
      <t>ネン</t>
    </rPh>
    <rPh sb="80" eb="81">
      <t>ド</t>
    </rPh>
    <rPh sb="81" eb="83">
      <t>イコウ</t>
    </rPh>
    <rPh sb="84" eb="86">
      <t>ルイジ</t>
    </rPh>
    <rPh sb="86" eb="88">
      <t>ダンタイ</t>
    </rPh>
    <rPh sb="88" eb="91">
      <t>ヘイキンチ</t>
    </rPh>
    <rPh sb="93" eb="94">
      <t>ヒク</t>
    </rPh>
    <rPh sb="95" eb="97">
      <t>スイイ</t>
    </rPh>
    <rPh sb="103" eb="105">
      <t>ヘイセイ</t>
    </rPh>
    <rPh sb="107" eb="108">
      <t>ネン</t>
    </rPh>
    <rPh sb="108" eb="109">
      <t>ド</t>
    </rPh>
    <rPh sb="111" eb="113">
      <t>カイシ</t>
    </rPh>
    <rPh sb="115" eb="118">
      <t>ミフキュウ</t>
    </rPh>
    <rPh sb="118" eb="120">
      <t>クイキ</t>
    </rPh>
    <rPh sb="120" eb="122">
      <t>セイビ</t>
    </rPh>
    <rPh sb="123" eb="125">
      <t>ゾウカ</t>
    </rPh>
    <rPh sb="126" eb="128">
      <t>エイキョウ</t>
    </rPh>
    <rPh sb="135" eb="136">
      <t>オモ</t>
    </rPh>
    <rPh sb="143" eb="145">
      <t>オスイ</t>
    </rPh>
    <rPh sb="145" eb="147">
      <t>ショリ</t>
    </rPh>
    <rPh sb="147" eb="149">
      <t>ゲンカ</t>
    </rPh>
    <rPh sb="154" eb="156">
      <t>カンキョ</t>
    </rPh>
    <rPh sb="156" eb="158">
      <t>イジ</t>
    </rPh>
    <rPh sb="158" eb="160">
      <t>カンリ</t>
    </rPh>
    <rPh sb="160" eb="162">
      <t>ケイヒ</t>
    </rPh>
    <rPh sb="163" eb="165">
      <t>ゲンショウ</t>
    </rPh>
    <rPh sb="166" eb="167">
      <t>トモナ</t>
    </rPh>
    <rPh sb="169" eb="172">
      <t>サクネンド</t>
    </rPh>
    <rPh sb="174" eb="175">
      <t>ワズ</t>
    </rPh>
    <rPh sb="189" eb="192">
      <t>スイセンカ</t>
    </rPh>
    <rPh sb="192" eb="193">
      <t>リツ</t>
    </rPh>
    <rPh sb="194" eb="196">
      <t>ルイジ</t>
    </rPh>
    <rPh sb="196" eb="198">
      <t>ダンタイ</t>
    </rPh>
    <rPh sb="198" eb="200">
      <t>ヘイキン</t>
    </rPh>
    <rPh sb="200" eb="201">
      <t>チ</t>
    </rPh>
    <rPh sb="203" eb="204">
      <t>ヒク</t>
    </rPh>
    <rPh sb="209" eb="211">
      <t>セツゾク</t>
    </rPh>
    <rPh sb="211" eb="213">
      <t>ケンスウ</t>
    </rPh>
    <rPh sb="214" eb="216">
      <t>ゾウカ</t>
    </rPh>
    <rPh sb="223" eb="224">
      <t>ネン</t>
    </rPh>
    <rPh sb="224" eb="225">
      <t>ド</t>
    </rPh>
    <rPh sb="227" eb="228">
      <t>スス</t>
    </rPh>
    <rPh sb="232" eb="235">
      <t>ミフキュウ</t>
    </rPh>
    <rPh sb="235" eb="237">
      <t>クイキ</t>
    </rPh>
    <rPh sb="237" eb="239">
      <t>セイビ</t>
    </rPh>
    <rPh sb="243" eb="245">
      <t>コンゴ</t>
    </rPh>
    <rPh sb="245" eb="247">
      <t>セツゾク</t>
    </rPh>
    <rPh sb="247" eb="249">
      <t>ゾウカ</t>
    </rPh>
    <rPh sb="250" eb="251">
      <t>トモナ</t>
    </rPh>
    <rPh sb="252" eb="254">
      <t>リョウキン</t>
    </rPh>
    <rPh sb="254" eb="256">
      <t>シュウニュウ</t>
    </rPh>
    <rPh sb="256" eb="258">
      <t>ゾウカ</t>
    </rPh>
    <rPh sb="259" eb="261">
      <t>キタイ</t>
    </rPh>
    <rPh sb="265" eb="266">
      <t>ヒ</t>
    </rPh>
    <rPh sb="267" eb="268">
      <t>ツヅ</t>
    </rPh>
    <rPh sb="269" eb="271">
      <t>セツゾク</t>
    </rPh>
    <rPh sb="271" eb="273">
      <t>ゾウカ</t>
    </rPh>
    <rPh sb="274" eb="276">
      <t>ケイヒ</t>
    </rPh>
    <rPh sb="276" eb="278">
      <t>セツゲン</t>
    </rPh>
    <rPh sb="279" eb="280">
      <t>ツト</t>
    </rPh>
    <rPh sb="281" eb="283">
      <t>ケンゼン</t>
    </rPh>
    <rPh sb="284" eb="286">
      <t>ケイエイ</t>
    </rPh>
    <rPh sb="287" eb="289">
      <t>ケンジ</t>
    </rPh>
    <rPh sb="341" eb="343">
      <t>ショリ</t>
    </rPh>
    <rPh sb="343" eb="345">
      <t>スイリョウ</t>
    </rPh>
    <phoneticPr fontId="4"/>
  </si>
  <si>
    <t>　令和元年度まで未普及区域整備を実施していくが、その後は維持管理が主体となっていく。ストックマネジメント計画の策定により、国庫補助などの財源確保と後年度負担を考慮した起債充当により効率的な事業運営を図る。
　また、より透明性の高い経営状況の開示を目的に令和２年４月から公営企業会計へ移行するため、今までよりも的確な経営状況の把握が可能と思われるので、これをもとに経営戦略に沿って健全な下水道事業運営を目指していく。</t>
    <rPh sb="1" eb="3">
      <t>レイワ</t>
    </rPh>
    <rPh sb="4" eb="6">
      <t>ネンド</t>
    </rPh>
    <rPh sb="8" eb="11">
      <t>ミフキュウ</t>
    </rPh>
    <rPh sb="11" eb="13">
      <t>クイキ</t>
    </rPh>
    <rPh sb="13" eb="15">
      <t>セイビ</t>
    </rPh>
    <rPh sb="16" eb="18">
      <t>ジッシ</t>
    </rPh>
    <rPh sb="26" eb="27">
      <t>ゴ</t>
    </rPh>
    <rPh sb="28" eb="30">
      <t>イジ</t>
    </rPh>
    <rPh sb="30" eb="32">
      <t>カンリ</t>
    </rPh>
    <rPh sb="33" eb="35">
      <t>シュタイ</t>
    </rPh>
    <rPh sb="52" eb="54">
      <t>ケイカク</t>
    </rPh>
    <rPh sb="55" eb="57">
      <t>サクテイ</t>
    </rPh>
    <rPh sb="61" eb="63">
      <t>コッコ</t>
    </rPh>
    <rPh sb="63" eb="65">
      <t>ホジョ</t>
    </rPh>
    <rPh sb="68" eb="70">
      <t>ザイゲン</t>
    </rPh>
    <rPh sb="70" eb="72">
      <t>カクホ</t>
    </rPh>
    <rPh sb="73" eb="76">
      <t>コウネンド</t>
    </rPh>
    <rPh sb="76" eb="78">
      <t>フタン</t>
    </rPh>
    <rPh sb="79" eb="81">
      <t>コウリョ</t>
    </rPh>
    <rPh sb="83" eb="85">
      <t>キサイ</t>
    </rPh>
    <rPh sb="85" eb="87">
      <t>ジュウトウ</t>
    </rPh>
    <rPh sb="90" eb="93">
      <t>コウリツテキ</t>
    </rPh>
    <rPh sb="94" eb="96">
      <t>ジギョウ</t>
    </rPh>
    <rPh sb="96" eb="98">
      <t>ウンエイ</t>
    </rPh>
    <rPh sb="99" eb="100">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</si>
</sst>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05-44F4-8308-AEAB2AB9541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0.13</c:v>
                </c:pt>
                <c:pt idx="4">
                  <c:v>0.09</c:v>
                </c:pt>
              </c:numCache>
            </c:numRef>
          </c:val>
          <c:smooth val="0"/>
          <c:extLst>
            <c:ext xmlns:c16="http://schemas.microsoft.com/office/drawing/2014/chart" uri="{C3380CC4-5D6E-409C-BE32-E72D297353CC}">
              <c16:uniqueId val="{00000001-4305-44F4-8308-AEAB2AB9541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73-42CD-9077-642A8B421D6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37.08</c:v>
                </c:pt>
                <c:pt idx="4">
                  <c:v>37.46</c:v>
                </c:pt>
              </c:numCache>
            </c:numRef>
          </c:val>
          <c:smooth val="0"/>
          <c:extLst>
            <c:ext xmlns:c16="http://schemas.microsoft.com/office/drawing/2014/chart" uri="{C3380CC4-5D6E-409C-BE32-E72D297353CC}">
              <c16:uniqueId val="{00000001-5F73-42CD-9077-642A8B421D6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58.05</c:v>
                </c:pt>
                <c:pt idx="1">
                  <c:v>58.96</c:v>
                </c:pt>
                <c:pt idx="2">
                  <c:v>59.98</c:v>
                </c:pt>
                <c:pt idx="3">
                  <c:v>62.37</c:v>
                </c:pt>
                <c:pt idx="4">
                  <c:v>63.96</c:v>
                </c:pt>
              </c:numCache>
            </c:numRef>
          </c:val>
          <c:extLst>
            <c:ext xmlns:c16="http://schemas.microsoft.com/office/drawing/2014/chart" uri="{C3380CC4-5D6E-409C-BE32-E72D297353CC}">
              <c16:uniqueId val="{00000000-5A03-4045-8D43-4A724A6A338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67.22</c:v>
                </c:pt>
                <c:pt idx="4">
                  <c:v>67.459999999999994</c:v>
                </c:pt>
              </c:numCache>
            </c:numRef>
          </c:val>
          <c:smooth val="0"/>
          <c:extLst>
            <c:ext xmlns:c16="http://schemas.microsoft.com/office/drawing/2014/chart" uri="{C3380CC4-5D6E-409C-BE32-E72D297353CC}">
              <c16:uniqueId val="{00000001-5A03-4045-8D43-4A724A6A338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99.11</c:v>
                </c:pt>
                <c:pt idx="1">
                  <c:v>94.5</c:v>
                </c:pt>
                <c:pt idx="2">
                  <c:v>96.51</c:v>
                </c:pt>
                <c:pt idx="3">
                  <c:v>98.36</c:v>
                </c:pt>
                <c:pt idx="4">
                  <c:v>98.45</c:v>
                </c:pt>
              </c:numCache>
            </c:numRef>
          </c:val>
          <c:extLst>
            <c:ext xmlns:c16="http://schemas.microsoft.com/office/drawing/2014/chart" uri="{C3380CC4-5D6E-409C-BE32-E72D297353CC}">
              <c16:uniqueId val="{00000000-AEAD-4C66-A95C-64D68C1D33A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AD-4C66-A95C-64D68C1D33A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E1-4F61-92F5-DC3DE6CAFA3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E1-4F61-92F5-DC3DE6CAFA3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D8-4C9A-9901-2F85C31F701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D8-4C9A-9901-2F85C31F701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17-40D0-86E6-57295A1A63D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17-40D0-86E6-57295A1A63D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F9-4E0A-A266-EBAB62A1DC8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F9-4E0A-A266-EBAB62A1DC8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6565.34</c:v>
                </c:pt>
                <c:pt idx="1">
                  <c:v>1260.43</c:v>
                </c:pt>
                <c:pt idx="2">
                  <c:v>790</c:v>
                </c:pt>
                <c:pt idx="3">
                  <c:v>1143.54</c:v>
                </c:pt>
                <c:pt idx="4">
                  <c:v>1144.53</c:v>
                </c:pt>
              </c:numCache>
            </c:numRef>
          </c:val>
          <c:extLst>
            <c:ext xmlns:c16="http://schemas.microsoft.com/office/drawing/2014/chart" uri="{C3380CC4-5D6E-409C-BE32-E72D297353CC}">
              <c16:uniqueId val="{00000000-26CE-4BE6-89C3-8CEA12856B3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1223.96</c:v>
                </c:pt>
                <c:pt idx="4">
                  <c:v>1269.1500000000001</c:v>
                </c:pt>
              </c:numCache>
            </c:numRef>
          </c:val>
          <c:smooth val="0"/>
          <c:extLst>
            <c:ext xmlns:c16="http://schemas.microsoft.com/office/drawing/2014/chart" uri="{C3380CC4-5D6E-409C-BE32-E72D297353CC}">
              <c16:uniqueId val="{00000001-26CE-4BE6-89C3-8CEA12856B3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96.31</c:v>
                </c:pt>
                <c:pt idx="1">
                  <c:v>78.23</c:v>
                </c:pt>
                <c:pt idx="2">
                  <c:v>85.6</c:v>
                </c:pt>
                <c:pt idx="3">
                  <c:v>100</c:v>
                </c:pt>
                <c:pt idx="4">
                  <c:v>100</c:v>
                </c:pt>
              </c:numCache>
            </c:numRef>
          </c:val>
          <c:extLst>
            <c:ext xmlns:c16="http://schemas.microsoft.com/office/drawing/2014/chart" uri="{C3380CC4-5D6E-409C-BE32-E72D297353CC}">
              <c16:uniqueId val="{00000000-AF52-4BFF-938D-F106600FDC9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61.54</c:v>
                </c:pt>
                <c:pt idx="4">
                  <c:v>63.97</c:v>
                </c:pt>
              </c:numCache>
            </c:numRef>
          </c:val>
          <c:smooth val="0"/>
          <c:extLst>
            <c:ext xmlns:c16="http://schemas.microsoft.com/office/drawing/2014/chart" uri="{C3380CC4-5D6E-409C-BE32-E72D297353CC}">
              <c16:uniqueId val="{00000001-AF52-4BFF-938D-F106600FDC9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211.59</c:v>
                </c:pt>
                <c:pt idx="1">
                  <c:v>260.32</c:v>
                </c:pt>
                <c:pt idx="2">
                  <c:v>269.8</c:v>
                </c:pt>
                <c:pt idx="3">
                  <c:v>225.27</c:v>
                </c:pt>
                <c:pt idx="4">
                  <c:v>219.13</c:v>
                </c:pt>
              </c:numCache>
            </c:numRef>
          </c:val>
          <c:extLst>
            <c:ext xmlns:c16="http://schemas.microsoft.com/office/drawing/2014/chart" uri="{C3380CC4-5D6E-409C-BE32-E72D297353CC}">
              <c16:uniqueId val="{00000000-4959-4308-A7A5-2E00B31A81E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267.86</c:v>
                </c:pt>
                <c:pt idx="4">
                  <c:v>256.82</c:v>
                </c:pt>
              </c:numCache>
            </c:numRef>
          </c:val>
          <c:smooth val="0"/>
          <c:extLst>
            <c:ext xmlns:c16="http://schemas.microsoft.com/office/drawing/2014/chart" uri="{C3380CC4-5D6E-409C-BE32-E72D297353CC}">
              <c16:uniqueId val="{00000001-4959-4308-A7A5-2E00B31A81E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C93" sqref="BC9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山形県　長井市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D3</v>
      </c>
      <c r="X8" s="71"/>
      <c r="Y8" s="71"/>
      <c r="Z8" s="71"/>
      <c r="AA8" s="71"/>
      <c r="AB8" s="71"/>
      <c r="AC8" s="71"/>
      <c r="AD8" s="72" t="str">
        <f>データ!$M$6</f>
        <v>非設置</v>
      </c>
      <c r="AE8" s="72"/>
      <c r="AF8" s="72"/>
      <c r="AG8" s="72"/>
      <c r="AH8" s="72"/>
      <c r="AI8" s="72"/>
      <c r="AJ8" s="72"/>
      <c r="AK8" s="3"/>
      <c r="AL8" s="68">
        <f>データ!S6</f>
        <v>26976</v>
      </c>
      <c r="AM8" s="68"/>
      <c r="AN8" s="68"/>
      <c r="AO8" s="68"/>
      <c r="AP8" s="68"/>
      <c r="AQ8" s="68"/>
      <c r="AR8" s="68"/>
      <c r="AS8" s="68"/>
      <c r="AT8" s="67">
        <f>データ!T6</f>
        <v>214.67</v>
      </c>
      <c r="AU8" s="67"/>
      <c r="AV8" s="67"/>
      <c r="AW8" s="67"/>
      <c r="AX8" s="67"/>
      <c r="AY8" s="67"/>
      <c r="AZ8" s="67"/>
      <c r="BA8" s="67"/>
      <c r="BB8" s="67">
        <f>データ!U6</f>
        <v>125.66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4.6900000000000004</v>
      </c>
      <c r="Q10" s="67"/>
      <c r="R10" s="67"/>
      <c r="S10" s="67"/>
      <c r="T10" s="67"/>
      <c r="U10" s="67"/>
      <c r="V10" s="67"/>
      <c r="W10" s="67">
        <f>データ!Q6</f>
        <v>64.59</v>
      </c>
      <c r="X10" s="67"/>
      <c r="Y10" s="67"/>
      <c r="Z10" s="67"/>
      <c r="AA10" s="67"/>
      <c r="AB10" s="67"/>
      <c r="AC10" s="67"/>
      <c r="AD10" s="68">
        <f>データ!R6</f>
        <v>3942</v>
      </c>
      <c r="AE10" s="68"/>
      <c r="AF10" s="68"/>
      <c r="AG10" s="68"/>
      <c r="AH10" s="68"/>
      <c r="AI10" s="68"/>
      <c r="AJ10" s="68"/>
      <c r="AK10" s="2"/>
      <c r="AL10" s="68">
        <f>データ!V6</f>
        <v>1254</v>
      </c>
      <c r="AM10" s="68"/>
      <c r="AN10" s="68"/>
      <c r="AO10" s="68"/>
      <c r="AP10" s="68"/>
      <c r="AQ10" s="68"/>
      <c r="AR10" s="68"/>
      <c r="AS10" s="68"/>
      <c r="AT10" s="67">
        <f>データ!W6</f>
        <v>0.89</v>
      </c>
      <c r="AU10" s="67"/>
      <c r="AV10" s="67"/>
      <c r="AW10" s="67"/>
      <c r="AX10" s="67"/>
      <c r="AY10" s="67"/>
      <c r="AZ10" s="67"/>
      <c r="BA10" s="67"/>
      <c r="BB10" s="67">
        <f>データ!X6</f>
        <v>1408.99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xU0duQI/lj6ihDN0lVwbtwm2xuWvut/utYIoYvGwO7lAu7r1SWCXEk6BV5vwyVA/gOX6aZQWYOSF8kyGGLvvDQ==" saltValue="tHUsRdKsBWogi2xaw601b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62090</v>
      </c>
      <c r="D6" s="33">
        <f t="shared" si="3"/>
        <v>47</v>
      </c>
      <c r="E6" s="33">
        <f t="shared" si="3"/>
        <v>17</v>
      </c>
      <c r="F6" s="33">
        <f t="shared" si="3"/>
        <v>4</v>
      </c>
      <c r="G6" s="33">
        <f t="shared" si="3"/>
        <v>0</v>
      </c>
      <c r="H6" s="33" t="str">
        <f t="shared" si="3"/>
        <v>山形県　長井市</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4.6900000000000004</v>
      </c>
      <c r="Q6" s="34">
        <f t="shared" si="3"/>
        <v>64.59</v>
      </c>
      <c r="R6" s="34">
        <f t="shared" si="3"/>
        <v>3942</v>
      </c>
      <c r="S6" s="34">
        <f t="shared" si="3"/>
        <v>26976</v>
      </c>
      <c r="T6" s="34">
        <f t="shared" si="3"/>
        <v>214.67</v>
      </c>
      <c r="U6" s="34">
        <f t="shared" si="3"/>
        <v>125.66</v>
      </c>
      <c r="V6" s="34">
        <f t="shared" si="3"/>
        <v>1254</v>
      </c>
      <c r="W6" s="34">
        <f t="shared" si="3"/>
        <v>0.89</v>
      </c>
      <c r="X6" s="34">
        <f t="shared" si="3"/>
        <v>1408.99</v>
      </c>
      <c r="Y6" s="35">
        <f>IF(Y7="",NA(),Y7)</f>
        <v>99.11</v>
      </c>
      <c r="Z6" s="35">
        <f t="shared" ref="Z6:AH6" si="4">IF(Z7="",NA(),Z7)</f>
        <v>94.5</v>
      </c>
      <c r="AA6" s="35">
        <f t="shared" si="4"/>
        <v>96.51</v>
      </c>
      <c r="AB6" s="35">
        <f t="shared" si="4"/>
        <v>98.36</v>
      </c>
      <c r="AC6" s="35">
        <f t="shared" si="4"/>
        <v>98.45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6565.34</v>
      </c>
      <c r="BG6" s="35">
        <f t="shared" ref="BG6:BO6" si="7">IF(BG7="",NA(),BG7)</f>
        <v>1260.43</v>
      </c>
      <c r="BH6" s="35">
        <f t="shared" si="7"/>
        <v>790</v>
      </c>
      <c r="BI6" s="35">
        <f t="shared" si="7"/>
        <v>1143.54</v>
      </c>
      <c r="BJ6" s="35">
        <f t="shared" si="7"/>
        <v>1144.53</v>
      </c>
      <c r="BK6" s="35">
        <f t="shared" si="7"/>
        <v>1671.86</v>
      </c>
      <c r="BL6" s="35">
        <f t="shared" si="7"/>
        <v>1673.47</v>
      </c>
      <c r="BM6" s="35">
        <f t="shared" si="7"/>
        <v>1592.72</v>
      </c>
      <c r="BN6" s="35">
        <f t="shared" si="7"/>
        <v>1223.96</v>
      </c>
      <c r="BO6" s="35">
        <f t="shared" si="7"/>
        <v>1269.1500000000001</v>
      </c>
      <c r="BP6" s="34" t="str">
        <f>IF(BP7="","",IF(BP7="-","【-】","【"&amp;SUBSTITUTE(TEXT(BP7,"#,##0.00"),"-","△")&amp;"】"))</f>
        <v>【1,209.40】</v>
      </c>
      <c r="BQ6" s="35">
        <f>IF(BQ7="",NA(),BQ7)</f>
        <v>96.31</v>
      </c>
      <c r="BR6" s="35">
        <f t="shared" ref="BR6:BZ6" si="8">IF(BR7="",NA(),BR7)</f>
        <v>78.23</v>
      </c>
      <c r="BS6" s="35">
        <f t="shared" si="8"/>
        <v>85.6</v>
      </c>
      <c r="BT6" s="35">
        <f t="shared" si="8"/>
        <v>100</v>
      </c>
      <c r="BU6" s="35">
        <f t="shared" si="8"/>
        <v>100</v>
      </c>
      <c r="BV6" s="35">
        <f t="shared" si="8"/>
        <v>50.54</v>
      </c>
      <c r="BW6" s="35">
        <f t="shared" si="8"/>
        <v>49.22</v>
      </c>
      <c r="BX6" s="35">
        <f t="shared" si="8"/>
        <v>53.7</v>
      </c>
      <c r="BY6" s="35">
        <f t="shared" si="8"/>
        <v>61.54</v>
      </c>
      <c r="BZ6" s="35">
        <f t="shared" si="8"/>
        <v>63.97</v>
      </c>
      <c r="CA6" s="34" t="str">
        <f>IF(CA7="","",IF(CA7="-","【-】","【"&amp;SUBSTITUTE(TEXT(CA7,"#,##0.00"),"-","△")&amp;"】"))</f>
        <v>【74.48】</v>
      </c>
      <c r="CB6" s="35">
        <f>IF(CB7="",NA(),CB7)</f>
        <v>211.59</v>
      </c>
      <c r="CC6" s="35">
        <f t="shared" ref="CC6:CK6" si="9">IF(CC7="",NA(),CC7)</f>
        <v>260.32</v>
      </c>
      <c r="CD6" s="35">
        <f t="shared" si="9"/>
        <v>269.8</v>
      </c>
      <c r="CE6" s="35">
        <f t="shared" si="9"/>
        <v>225.27</v>
      </c>
      <c r="CF6" s="35">
        <f t="shared" si="9"/>
        <v>219.13</v>
      </c>
      <c r="CG6" s="35">
        <f t="shared" si="9"/>
        <v>320.36</v>
      </c>
      <c r="CH6" s="35">
        <f t="shared" si="9"/>
        <v>332.02</v>
      </c>
      <c r="CI6" s="35">
        <f t="shared" si="9"/>
        <v>300.35000000000002</v>
      </c>
      <c r="CJ6" s="35">
        <f t="shared" si="9"/>
        <v>267.86</v>
      </c>
      <c r="CK6" s="35">
        <f t="shared" si="9"/>
        <v>256.82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34.74</v>
      </c>
      <c r="CS6" s="35">
        <f t="shared" si="10"/>
        <v>36.65</v>
      </c>
      <c r="CT6" s="35">
        <f t="shared" si="10"/>
        <v>37.72</v>
      </c>
      <c r="CU6" s="35">
        <f t="shared" si="10"/>
        <v>37.08</v>
      </c>
      <c r="CV6" s="35">
        <f t="shared" si="10"/>
        <v>37.46</v>
      </c>
      <c r="CW6" s="34" t="str">
        <f>IF(CW7="","",IF(CW7="-","【-】","【"&amp;SUBSTITUTE(TEXT(CW7,"#,##0.00"),"-","△")&amp;"】"))</f>
        <v>【42.82】</v>
      </c>
      <c r="CX6" s="35">
        <f>IF(CX7="",NA(),CX7)</f>
        <v>58.05</v>
      </c>
      <c r="CY6" s="35">
        <f t="shared" ref="CY6:DG6" si="11">IF(CY7="",NA(),CY7)</f>
        <v>58.96</v>
      </c>
      <c r="CZ6" s="35">
        <f t="shared" si="11"/>
        <v>59.98</v>
      </c>
      <c r="DA6" s="35">
        <f t="shared" si="11"/>
        <v>62.37</v>
      </c>
      <c r="DB6" s="35">
        <f t="shared" si="11"/>
        <v>63.96</v>
      </c>
      <c r="DC6" s="35">
        <f t="shared" si="11"/>
        <v>70.14</v>
      </c>
      <c r="DD6" s="35">
        <f t="shared" si="11"/>
        <v>68.83</v>
      </c>
      <c r="DE6" s="35">
        <f t="shared" si="11"/>
        <v>68.459999999999994</v>
      </c>
      <c r="DF6" s="35">
        <f t="shared" si="11"/>
        <v>67.22</v>
      </c>
      <c r="DG6" s="35">
        <f t="shared" si="11"/>
        <v>67.459999999999994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0.13</v>
      </c>
      <c r="EN6" s="35">
        <f t="shared" si="14"/>
        <v>0.09</v>
      </c>
      <c r="EO6" s="34" t="str">
        <f>IF(EO7="","",IF(EO7="-","【-】","【"&amp;SUBSTITUTE(TEXT(EO7,"#,##0.00"),"-","△")&amp;"】"))</f>
        <v>【0.12】</v>
      </c>
    </row>
    <row r="7" spans="1:145" s="36" customFormat="1" x14ac:dyDescent="0.15">
      <c r="A7" s="28"/>
      <c r="B7" s="37">
        <v>2018</v>
      </c>
      <c r="C7" s="37">
        <v>62090</v>
      </c>
      <c r="D7" s="37">
        <v>47</v>
      </c>
      <c r="E7" s="37">
        <v>17</v>
      </c>
      <c r="F7" s="37">
        <v>4</v>
      </c>
      <c r="G7" s="37">
        <v>0</v>
      </c>
      <c r="H7" s="37" t="s">
        <v>98</v>
      </c>
      <c r="I7" s="37" t="s">
        <v>99</v>
      </c>
      <c r="J7" s="37" t="s">
        <v>100</v>
      </c>
      <c r="K7" s="37" t="s">
        <v>101</v>
      </c>
      <c r="L7" s="37" t="s">
        <v>102</v>
      </c>
      <c r="M7" s="37" t="s">
        <v>103</v>
      </c>
      <c r="N7" s="38" t="s">
        <v>104</v>
      </c>
      <c r="O7" s="38" t="s">
        <v>105</v>
      </c>
      <c r="P7" s="38">
        <v>4.6900000000000004</v>
      </c>
      <c r="Q7" s="38">
        <v>64.59</v>
      </c>
      <c r="R7" s="38">
        <v>3942</v>
      </c>
      <c r="S7" s="38">
        <v>26976</v>
      </c>
      <c r="T7" s="38">
        <v>214.67</v>
      </c>
      <c r="U7" s="38">
        <v>125.66</v>
      </c>
      <c r="V7" s="38">
        <v>1254</v>
      </c>
      <c r="W7" s="38">
        <v>0.89</v>
      </c>
      <c r="X7" s="38">
        <v>1408.99</v>
      </c>
      <c r="Y7" s="38">
        <v>99.11</v>
      </c>
      <c r="Z7" s="38">
        <v>94.5</v>
      </c>
      <c r="AA7" s="38">
        <v>96.51</v>
      </c>
      <c r="AB7" s="38">
        <v>98.36</v>
      </c>
      <c r="AC7" s="38">
        <v>98.45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6565.34</v>
      </c>
      <c r="BG7" s="38">
        <v>1260.43</v>
      </c>
      <c r="BH7" s="38">
        <v>790</v>
      </c>
      <c r="BI7" s="38">
        <v>1143.54</v>
      </c>
      <c r="BJ7" s="38">
        <v>1144.53</v>
      </c>
      <c r="BK7" s="38">
        <v>1671.86</v>
      </c>
      <c r="BL7" s="38">
        <v>1673.47</v>
      </c>
      <c r="BM7" s="38">
        <v>1592.72</v>
      </c>
      <c r="BN7" s="38">
        <v>1223.96</v>
      </c>
      <c r="BO7" s="38">
        <v>1269.1500000000001</v>
      </c>
      <c r="BP7" s="38">
        <v>1209.4000000000001</v>
      </c>
      <c r="BQ7" s="38">
        <v>96.31</v>
      </c>
      <c r="BR7" s="38">
        <v>78.23</v>
      </c>
      <c r="BS7" s="38">
        <v>85.6</v>
      </c>
      <c r="BT7" s="38">
        <v>100</v>
      </c>
      <c r="BU7" s="38">
        <v>100</v>
      </c>
      <c r="BV7" s="38">
        <v>50.54</v>
      </c>
      <c r="BW7" s="38">
        <v>49.22</v>
      </c>
      <c r="BX7" s="38">
        <v>53.7</v>
      </c>
      <c r="BY7" s="38">
        <v>61.54</v>
      </c>
      <c r="BZ7" s="38">
        <v>63.97</v>
      </c>
      <c r="CA7" s="38">
        <v>74.48</v>
      </c>
      <c r="CB7" s="38">
        <v>211.59</v>
      </c>
      <c r="CC7" s="38">
        <v>260.32</v>
      </c>
      <c r="CD7" s="38">
        <v>269.8</v>
      </c>
      <c r="CE7" s="38">
        <v>225.27</v>
      </c>
      <c r="CF7" s="38">
        <v>219.13</v>
      </c>
      <c r="CG7" s="38">
        <v>320.36</v>
      </c>
      <c r="CH7" s="38">
        <v>332.02</v>
      </c>
      <c r="CI7" s="38">
        <v>300.35000000000002</v>
      </c>
      <c r="CJ7" s="38">
        <v>267.86</v>
      </c>
      <c r="CK7" s="38">
        <v>256.82</v>
      </c>
      <c r="CL7" s="38">
        <v>219.46</v>
      </c>
      <c r="CM7" s="38" t="s">
        <v>104</v>
      </c>
      <c r="CN7" s="38" t="s">
        <v>104</v>
      </c>
      <c r="CO7" s="38" t="s">
        <v>104</v>
      </c>
      <c r="CP7" s="38" t="s">
        <v>104</v>
      </c>
      <c r="CQ7" s="38" t="s">
        <v>104</v>
      </c>
      <c r="CR7" s="38">
        <v>34.74</v>
      </c>
      <c r="CS7" s="38">
        <v>36.65</v>
      </c>
      <c r="CT7" s="38">
        <v>37.72</v>
      </c>
      <c r="CU7" s="38">
        <v>37.08</v>
      </c>
      <c r="CV7" s="38">
        <v>37.46</v>
      </c>
      <c r="CW7" s="38">
        <v>42.82</v>
      </c>
      <c r="CX7" s="38">
        <v>58.05</v>
      </c>
      <c r="CY7" s="38">
        <v>58.96</v>
      </c>
      <c r="CZ7" s="38">
        <v>59.98</v>
      </c>
      <c r="DA7" s="38">
        <v>62.37</v>
      </c>
      <c r="DB7" s="38">
        <v>63.96</v>
      </c>
      <c r="DC7" s="38">
        <v>70.14</v>
      </c>
      <c r="DD7" s="38">
        <v>68.83</v>
      </c>
      <c r="DE7" s="38">
        <v>68.459999999999994</v>
      </c>
      <c r="DF7" s="38">
        <v>67.22</v>
      </c>
      <c r="DG7" s="38">
        <v>67.459999999999994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0.13</v>
      </c>
      <c r="EN7" s="38">
        <v>0.09</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L4101-sui-114 </cp:lastModifiedBy>
  <cp:lastPrinted>2020-01-27T06:13:23Z</cp:lastPrinted>
  <dcterms:created xsi:type="dcterms:W3CDTF">2019-12-05T05:10:33Z</dcterms:created>
  <dcterms:modified xsi:type="dcterms:W3CDTF">2020-01-27T06:14:50Z</dcterms:modified>
  <cp:category/>
</cp:coreProperties>
</file>