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10_上下水道課\040_下水道推進係\020 農業集落排水\06 経営比較分析\H30\"/>
    </mc:Choice>
  </mc:AlternateContent>
  <workbookProtection workbookAlgorithmName="SHA-512" workbookHashValue="40zpKUqYV4vUc2ncpLGh8aa3hOw0gWEmeizQQ774ZNWKwSDDByFk9YWQBp+7w9SZ/pWKwYkmF+rUZrC0BSdpwg==" workbookSaltValue="CgoxY5HR9xxMWLKkRRDnu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<sst xmlns="http://schemas.openxmlformats.org/spreadsheetml/2006/main" count="240" uniqueCount="126">
  <si>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</si>
  <si>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</si>
  <si>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</si>
  <si>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</si>
  <si>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</si>
  <si>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</si>
  <si>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</si>
  <si>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</si>
  <si>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</si>
  <si>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</si>
  <si>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</si>
  <si>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</si>
  <si>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</si>
  <si>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</si>
  <si>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</si>
  <si>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</si>
  <si>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</si>
  <si>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</si>
  <si>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</si>
  <si>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</si>
  <si>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</si>
  <si>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</si>
  <si>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</si>
  <si>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</si>
  <si>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</si>
  <si>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</si>
  <si>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</si>
  <si>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</si>
  <si>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</si>
  <si>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</si>
  <si>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</si>
  <si>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</si>
  <si>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</si>
  <si>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</si>
  <si>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</si>
  <si>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</si>
  <si>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</si>
  <si>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</si>
  <si>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</si>
  <si>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</si>
  <si>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</si>
  <si>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</si>
  <si>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</si>
  <si>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</si>
  <si>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</si>
  <si>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</si>
  <si>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</si>
  <si>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</si>
  <si>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</si>
  <si>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</si>
  <si>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</si>
  <si>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</si>
  <si>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</si>
  <si>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</si>
  <si>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</si>
  <si>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</si>
  <si>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</si>
  <si>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</si>
  <si>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</si>
  <si>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</si>
  <si>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</si>
  <si>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</si>
  <si>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</si>
  <si>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</si>
  <si>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</si>
  <si>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</si>
  <si>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</si>
  <si>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</si>
  <si>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</si>
  <si>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</si>
  <si>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</si>
  <si>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</si>
  <si>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</si>
  <si>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</si>
  <si>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</si>
  <si>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</si>
  <si>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</si>
  <si>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</si>
  <si>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</si>
  <si>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</si>
  <si>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</si>
  <si>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</si>
  <si>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</si>
  <si>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</si>
  <si>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</si>
  <si>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</si>
  <si>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</si>
  <si>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</si>
  <si>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</si>
  <si>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</si>
  <si>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</si>
  <si>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</si>
  <si>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</si>
  <si>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</si>
  <si>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</si>
  <si>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</si>
  <si>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</si>
  <si>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</si>
  <si>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</si>
  <si>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</si>
  <si>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</si>
  <si>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</si>
  <si>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</si>
  <si>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</si>
  <si>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</si>
  <si>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</si>
  <si>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</si>
  <si>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</si>
  <si>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</si>
  <si>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</si>
  <si>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</si>
  <si>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</si>
  <si>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</si>
  <si>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</si>
  <si>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</si>
  <si>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</si>
  <si>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</si>
  <si>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</si>
  <si>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</si>
  <si>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</si>
  <si>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</si>
  <si>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</si>
  <si>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</si>
  <si>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①平成29年度は今泉排水処理施設の機能強化診断・調査があったため落ち込んだものの、経年で比較した場合、100％に近い水準を保っている。　　　　　　　　　　　　　　　　　　　　　　　　　　　　　　　　　　　　　　　　　　　　　　　　　　　　　　　　④企業債残高は減少傾向にあるが、平成31年度から順次管の更新工事を実施するため、企業債がやや増加する。使用料の低迷もあるため、今後使用料を見直し、経営改善を図る必要がある。　　　　　　　　　　　　　　　　　　　　　　　　　　　　　　　　　　　　　　　　　　　　　　　　　　　　　　　　　　　　　　　　　　　　　　　　　　　⑤経費回収率は、100%に迫り比較的良好となった。今後、施設の更新工事を予定しているため、適正な使用料収入の確保及び汚水処理費等の削減が必要である。　　　　　　　　　　　　　　　　　　　　　　　　　　　　　　　　　　　　　　　　　　　　　　　　　　　　　　　　　　　　　　　　　　　　　　　　　　　　　　　　　　　　⑥汚水処理原価に関しては、経年比較しても大きな変動はない。農業集落排水処理区域においては、既に建設事業を終了しており、大幅な新規接続加入がないことから、大幅な水量増は見込めない。　　　　　　　　　　　　　　　　　　　　　　　　　　　　　　　　　　　　　　　　　　　　　　　　　　　　　　　　　　　　　　　　　　　　　　　　　　　　　　　　　　　　　　　　　　　　　　　　⑦施設利用率は、経年で比較すると大きな変動はない。6割以上で平均値より高く、施設の効率性は良いと言える。今後、接続普及を図り、更なる施設利用率の向上に努める。　　　　　　　　　　　　　　　　　　　　　　　　　　　　　　　　　　　　　　　　　　　　　　　　　　　　　　　　　　　　⑧水洗化率は、年々増加しているものの、昨今の経済情勢や老齢（単身）世帯の増加等の状況から大幅な接続加入を見込むことは相当困難である。だが、飽和状態に達した今泉地区と比べ、加入率がやや低迷している大久保地区には上昇の余地がある。重点的な接続策を進め、最終的な目標水洗化率を概ね95%程度とする。</t>
    <rPh sb="8" eb="10">
      <t>イマイズミ</t>
    </rPh>
    <rPh sb="10" eb="12">
      <t>ハイスイ</t>
    </rPh>
    <rPh sb="12" eb="14">
      <t>ショリ</t>
    </rPh>
    <rPh sb="14" eb="16">
      <t>シセツ</t>
    </rPh>
    <rPh sb="17" eb="19">
      <t>キノウ</t>
    </rPh>
    <rPh sb="19" eb="21">
      <t>キョウカ</t>
    </rPh>
    <rPh sb="21" eb="23">
      <t>シンダン</t>
    </rPh>
    <rPh sb="24" eb="26">
      <t>チョウサ</t>
    </rPh>
    <rPh sb="297" eb="298">
      <t>セマ</t>
    </rPh>
    <rPh sb="299" eb="302">
      <t>ヒカクテキ</t>
    </rPh>
    <rPh sb="302" eb="304">
      <t>リョウコウ</t>
    </rPh>
    <rPh sb="654" eb="656">
      <t>イジョウ</t>
    </rPh>
    <phoneticPr fontId="4"/>
  </si>
  <si>
    <t>供用開始から20年を経過しており、現在は既存施設の維持管理が中心となっている。機能強化対策事業を進め、今泉・大久保地区農業集落排水処理施設の改築・管渠更新等の事業費を把握し、計画的に更新工事を実施していく。</t>
    <rPh sb="0" eb="2">
      <t>キョウヨウ</t>
    </rPh>
    <rPh sb="2" eb="4">
      <t>カイシ</t>
    </rPh>
    <rPh sb="8" eb="9">
      <t>ネン</t>
    </rPh>
    <rPh sb="10" eb="12">
      <t>ケイカ</t>
    </rPh>
    <rPh sb="41" eb="43">
      <t>キョウカ</t>
    </rPh>
    <rPh sb="43" eb="45">
      <t>タイサク</t>
    </rPh>
    <rPh sb="45" eb="47">
      <t>ジギョウ</t>
    </rPh>
    <rPh sb="48" eb="49">
      <t>スス</t>
    </rPh>
    <phoneticPr fontId="4"/>
  </si>
  <si>
    <t>農業集落排水事業は、すでに建設事業を終了し、現在は既存施設の維持管理が中心となっている。機能強化対策事業を進め、今泉・大久保地区農業集落排水処理施設の改築・管渠更新等の事業費を把握し、計画的に更新工事を実施していく。32年度に最適整備構想（機能強化）を策定予定。また、平成32年4月から公営企業会計適用に向け取り組み、更なる経営の健全化を目指す。平成29年3月に経営戦略策定済み。</t>
    <rPh sb="46" eb="48">
      <t>キョウカ</t>
    </rPh>
    <rPh sb="48" eb="50">
      <t>タイサク</t>
    </rPh>
    <rPh sb="50" eb="52">
      <t>ジギョウ</t>
    </rPh>
    <rPh sb="53" eb="54">
      <t>スス</t>
    </rPh>
    <rPh sb="110" eb="112">
      <t>ネンド</t>
    </rPh>
    <rPh sb="128" eb="13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</si>
</sst>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F1-491B-9354-C6B55E73A6A7}"/>
            </c:ext>
          </c:extLst>
        </c:ser>
        <c:dLbls>
          <c:showLegendKey val="0"/>
          <c:showVal val="0"/>
          <c:showCatName val="0"/>
          <c:showSerName val="0"/>
          <c:showPercent val="0"/>
          <c:showBubbleSize val="0"/>
        </c:dLbls>
        <c:gapWidth val="150"/>
        <c:axId val="115657608"/>
        <c:axId val="11565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6F1-491B-9354-C6B55E73A6A7}"/>
            </c:ext>
          </c:extLst>
        </c:ser>
        <c:dLbls>
          <c:showLegendKey val="0"/>
          <c:showVal val="0"/>
          <c:showCatName val="0"/>
          <c:showSerName val="0"/>
          <c:showPercent val="0"/>
          <c:showBubbleSize val="0"/>
        </c:dLbls>
        <c:marker val="1"/>
        <c:smooth val="0"/>
        <c:axId val="115657608"/>
        <c:axId val="115658000"/>
      </c:lineChart>
      <c:dateAx>
        <c:axId val="115657608"/>
        <c:scaling>
          <c:orientation val="minMax"/>
        </c:scaling>
        <c:delete val="1"/>
        <c:axPos val="b"/>
        <c:numFmt formatCode="ge" sourceLinked="1"/>
        <c:majorTickMark val="none"/>
        <c:minorTickMark val="none"/>
        <c:tickLblPos val="none"/>
        <c:crossAx val="115658000"/>
        <c:crosses val="autoZero"/>
        <c:auto val="1"/>
        <c:lblOffset val="100"/>
        <c:baseTimeUnit val="years"/>
      </c:dateAx>
      <c:valAx>
        <c:axId val="11565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5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69.06</c:v>
                </c:pt>
                <c:pt idx="1">
                  <c:v>68.56</c:v>
                </c:pt>
                <c:pt idx="2">
                  <c:v>63.2</c:v>
                </c:pt>
                <c:pt idx="3">
                  <c:v>67.33</c:v>
                </c:pt>
                <c:pt idx="4">
                  <c:v>70.13</c:v>
                </c:pt>
              </c:numCache>
            </c:numRef>
          </c:val>
          <c:extLst xmlns:c16r2="http://schemas.microsoft.com/office/drawing/2015/06/chart">
            <c:ext xmlns:c16="http://schemas.microsoft.com/office/drawing/2014/chart" uri="{C3380CC4-5D6E-409C-BE32-E72D297353CC}">
              <c16:uniqueId val="{00000000-F7E3-49FF-A917-9268AE526ADA}"/>
            </c:ext>
          </c:extLst>
        </c:ser>
        <c:dLbls>
          <c:showLegendKey val="0"/>
          <c:showVal val="0"/>
          <c:showCatName val="0"/>
          <c:showSerName val="0"/>
          <c:showPercent val="0"/>
          <c:showBubbleSize val="0"/>
        </c:dLbls>
        <c:gapWidth val="150"/>
        <c:axId val="197677864"/>
        <c:axId val="19767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7E3-49FF-A917-9268AE526ADA}"/>
            </c:ext>
          </c:extLst>
        </c:ser>
        <c:dLbls>
          <c:showLegendKey val="0"/>
          <c:showVal val="0"/>
          <c:showCatName val="0"/>
          <c:showSerName val="0"/>
          <c:showPercent val="0"/>
          <c:showBubbleSize val="0"/>
        </c:dLbls>
        <c:marker val="1"/>
        <c:smooth val="0"/>
        <c:axId val="197677864"/>
        <c:axId val="197678256"/>
      </c:lineChart>
      <c:dateAx>
        <c:axId val="197677864"/>
        <c:scaling>
          <c:orientation val="minMax"/>
        </c:scaling>
        <c:delete val="1"/>
        <c:axPos val="b"/>
        <c:numFmt formatCode="ge" sourceLinked="1"/>
        <c:majorTickMark val="none"/>
        <c:minorTickMark val="none"/>
        <c:tickLblPos val="none"/>
        <c:crossAx val="197678256"/>
        <c:crosses val="autoZero"/>
        <c:auto val="1"/>
        <c:lblOffset val="100"/>
        <c:baseTimeUnit val="years"/>
      </c:dateAx>
      <c:valAx>
        <c:axId val="19767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7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88.83</c:v>
                </c:pt>
                <c:pt idx="1">
                  <c:v>91.12</c:v>
                </c:pt>
                <c:pt idx="2">
                  <c:v>92.6</c:v>
                </c:pt>
                <c:pt idx="3">
                  <c:v>93.26</c:v>
                </c:pt>
                <c:pt idx="4">
                  <c:v>93.27</c:v>
                </c:pt>
              </c:numCache>
            </c:numRef>
          </c:val>
          <c:extLst xmlns:c16r2="http://schemas.microsoft.com/office/drawing/2015/06/chart">
            <c:ext xmlns:c16="http://schemas.microsoft.com/office/drawing/2014/chart" uri="{C3380CC4-5D6E-409C-BE32-E72D297353CC}">
              <c16:uniqueId val="{00000000-C9D3-445E-B51C-3681305EF93C}"/>
            </c:ext>
          </c:extLst>
        </c:ser>
        <c:dLbls>
          <c:showLegendKey val="0"/>
          <c:showVal val="0"/>
          <c:showCatName val="0"/>
          <c:showSerName val="0"/>
          <c:showPercent val="0"/>
          <c:showBubbleSize val="0"/>
        </c:dLbls>
        <c:gapWidth val="150"/>
        <c:axId val="197437096"/>
        <c:axId val="19743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9D3-445E-B51C-3681305EF93C}"/>
            </c:ext>
          </c:extLst>
        </c:ser>
        <c:dLbls>
          <c:showLegendKey val="0"/>
          <c:showVal val="0"/>
          <c:showCatName val="0"/>
          <c:showSerName val="0"/>
          <c:showPercent val="0"/>
          <c:showBubbleSize val="0"/>
        </c:dLbls>
        <c:marker val="1"/>
        <c:smooth val="0"/>
        <c:axId val="197437096"/>
        <c:axId val="197437488"/>
      </c:lineChart>
      <c:dateAx>
        <c:axId val="197437096"/>
        <c:scaling>
          <c:orientation val="minMax"/>
        </c:scaling>
        <c:delete val="1"/>
        <c:axPos val="b"/>
        <c:numFmt formatCode="ge" sourceLinked="1"/>
        <c:majorTickMark val="none"/>
        <c:minorTickMark val="none"/>
        <c:tickLblPos val="none"/>
        <c:crossAx val="197437488"/>
        <c:crosses val="autoZero"/>
        <c:auto val="1"/>
        <c:lblOffset val="100"/>
        <c:baseTimeUnit val="years"/>
      </c:dateAx>
      <c:valAx>
        <c:axId val="19743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3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97.93</c:v>
                </c:pt>
                <c:pt idx="1">
                  <c:v>98.59</c:v>
                </c:pt>
                <c:pt idx="2">
                  <c:v>99.95</c:v>
                </c:pt>
                <c:pt idx="3">
                  <c:v>98.32</c:v>
                </c:pt>
                <c:pt idx="4">
                  <c:v>95.97</c:v>
                </c:pt>
              </c:numCache>
            </c:numRef>
          </c:val>
          <c:extLst xmlns:c16r2="http://schemas.microsoft.com/office/drawing/2015/06/chart">
            <c:ext xmlns:c16="http://schemas.microsoft.com/office/drawing/2014/chart" uri="{C3380CC4-5D6E-409C-BE32-E72D297353CC}">
              <c16:uniqueId val="{00000000-5964-40BA-99AD-9BFEFC6E9F9E}"/>
            </c:ext>
          </c:extLst>
        </c:ser>
        <c:dLbls>
          <c:showLegendKey val="0"/>
          <c:showVal val="0"/>
          <c:showCatName val="0"/>
          <c:showSerName val="0"/>
          <c:showPercent val="0"/>
          <c:showBubbleSize val="0"/>
        </c:dLbls>
        <c:gapWidth val="150"/>
        <c:axId val="115659176"/>
        <c:axId val="11565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64-40BA-99AD-9BFEFC6E9F9E}"/>
            </c:ext>
          </c:extLst>
        </c:ser>
        <c:dLbls>
          <c:showLegendKey val="0"/>
          <c:showVal val="0"/>
          <c:showCatName val="0"/>
          <c:showSerName val="0"/>
          <c:showPercent val="0"/>
          <c:showBubbleSize val="0"/>
        </c:dLbls>
        <c:marker val="1"/>
        <c:smooth val="0"/>
        <c:axId val="115659176"/>
        <c:axId val="115659568"/>
      </c:lineChart>
      <c:dateAx>
        <c:axId val="115659176"/>
        <c:scaling>
          <c:orientation val="minMax"/>
        </c:scaling>
        <c:delete val="1"/>
        <c:axPos val="b"/>
        <c:numFmt formatCode="ge" sourceLinked="1"/>
        <c:majorTickMark val="none"/>
        <c:minorTickMark val="none"/>
        <c:tickLblPos val="none"/>
        <c:crossAx val="115659568"/>
        <c:crosses val="autoZero"/>
        <c:auto val="1"/>
        <c:lblOffset val="100"/>
        <c:baseTimeUnit val="years"/>
      </c:dateAx>
      <c:valAx>
        <c:axId val="11565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5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6C-4084-825C-B706D6564F3D}"/>
            </c:ext>
          </c:extLst>
        </c:ser>
        <c:dLbls>
          <c:showLegendKey val="0"/>
          <c:showVal val="0"/>
          <c:showCatName val="0"/>
          <c:showSerName val="0"/>
          <c:showPercent val="0"/>
          <c:showBubbleSize val="0"/>
        </c:dLbls>
        <c:gapWidth val="150"/>
        <c:axId val="115660744"/>
        <c:axId val="11566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6C-4084-825C-B706D6564F3D}"/>
            </c:ext>
          </c:extLst>
        </c:ser>
        <c:dLbls>
          <c:showLegendKey val="0"/>
          <c:showVal val="0"/>
          <c:showCatName val="0"/>
          <c:showSerName val="0"/>
          <c:showPercent val="0"/>
          <c:showBubbleSize val="0"/>
        </c:dLbls>
        <c:marker val="1"/>
        <c:smooth val="0"/>
        <c:axId val="115660744"/>
        <c:axId val="115661136"/>
      </c:lineChart>
      <c:dateAx>
        <c:axId val="115660744"/>
        <c:scaling>
          <c:orientation val="minMax"/>
        </c:scaling>
        <c:delete val="1"/>
        <c:axPos val="b"/>
        <c:numFmt formatCode="ge" sourceLinked="1"/>
        <c:majorTickMark val="none"/>
        <c:minorTickMark val="none"/>
        <c:tickLblPos val="none"/>
        <c:crossAx val="115661136"/>
        <c:crosses val="autoZero"/>
        <c:auto val="1"/>
        <c:lblOffset val="100"/>
        <c:baseTimeUnit val="years"/>
      </c:dateAx>
      <c:valAx>
        <c:axId val="11566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6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2A-4E30-88E7-6716BB0EBA55}"/>
            </c:ext>
          </c:extLst>
        </c:ser>
        <c:dLbls>
          <c:showLegendKey val="0"/>
          <c:showVal val="0"/>
          <c:showCatName val="0"/>
          <c:showSerName val="0"/>
          <c:showPercent val="0"/>
          <c:showBubbleSize val="0"/>
        </c:dLbls>
        <c:gapWidth val="150"/>
        <c:axId val="115662312"/>
        <c:axId val="11566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2A-4E30-88E7-6716BB0EBA55}"/>
            </c:ext>
          </c:extLst>
        </c:ser>
        <c:dLbls>
          <c:showLegendKey val="0"/>
          <c:showVal val="0"/>
          <c:showCatName val="0"/>
          <c:showSerName val="0"/>
          <c:showPercent val="0"/>
          <c:showBubbleSize val="0"/>
        </c:dLbls>
        <c:marker val="1"/>
        <c:smooth val="0"/>
        <c:axId val="115662312"/>
        <c:axId val="115662704"/>
      </c:lineChart>
      <c:dateAx>
        <c:axId val="115662312"/>
        <c:scaling>
          <c:orientation val="minMax"/>
        </c:scaling>
        <c:delete val="1"/>
        <c:axPos val="b"/>
        <c:numFmt formatCode="ge" sourceLinked="1"/>
        <c:majorTickMark val="none"/>
        <c:minorTickMark val="none"/>
        <c:tickLblPos val="none"/>
        <c:crossAx val="115662704"/>
        <c:crosses val="autoZero"/>
        <c:auto val="1"/>
        <c:lblOffset val="100"/>
        <c:baseTimeUnit val="years"/>
      </c:dateAx>
      <c:valAx>
        <c:axId val="11566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6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27-4691-8515-EFF6E381C59F}"/>
            </c:ext>
          </c:extLst>
        </c:ser>
        <c:dLbls>
          <c:showLegendKey val="0"/>
          <c:showVal val="0"/>
          <c:showCatName val="0"/>
          <c:showSerName val="0"/>
          <c:showPercent val="0"/>
          <c:showBubbleSize val="0"/>
        </c:dLbls>
        <c:gapWidth val="150"/>
        <c:axId val="115663880"/>
        <c:axId val="11566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27-4691-8515-EFF6E381C59F}"/>
            </c:ext>
          </c:extLst>
        </c:ser>
        <c:dLbls>
          <c:showLegendKey val="0"/>
          <c:showVal val="0"/>
          <c:showCatName val="0"/>
          <c:showSerName val="0"/>
          <c:showPercent val="0"/>
          <c:showBubbleSize val="0"/>
        </c:dLbls>
        <c:marker val="1"/>
        <c:smooth val="0"/>
        <c:axId val="115663880"/>
        <c:axId val="115664272"/>
      </c:lineChart>
      <c:dateAx>
        <c:axId val="115663880"/>
        <c:scaling>
          <c:orientation val="minMax"/>
        </c:scaling>
        <c:delete val="1"/>
        <c:axPos val="b"/>
        <c:numFmt formatCode="ge" sourceLinked="1"/>
        <c:majorTickMark val="none"/>
        <c:minorTickMark val="none"/>
        <c:tickLblPos val="none"/>
        <c:crossAx val="115664272"/>
        <c:crosses val="autoZero"/>
        <c:auto val="1"/>
        <c:lblOffset val="100"/>
        <c:baseTimeUnit val="years"/>
      </c:dateAx>
      <c:valAx>
        <c:axId val="11566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6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85-428D-819D-F8F8131EC883}"/>
            </c:ext>
          </c:extLst>
        </c:ser>
        <c:dLbls>
          <c:showLegendKey val="0"/>
          <c:showVal val="0"/>
          <c:showCatName val="0"/>
          <c:showSerName val="0"/>
          <c:showPercent val="0"/>
          <c:showBubbleSize val="0"/>
        </c:dLbls>
        <c:gapWidth val="150"/>
        <c:axId val="197057800"/>
        <c:axId val="19705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85-428D-819D-F8F8131EC883}"/>
            </c:ext>
          </c:extLst>
        </c:ser>
        <c:dLbls>
          <c:showLegendKey val="0"/>
          <c:showVal val="0"/>
          <c:showCatName val="0"/>
          <c:showSerName val="0"/>
          <c:showPercent val="0"/>
          <c:showBubbleSize val="0"/>
        </c:dLbls>
        <c:marker val="1"/>
        <c:smooth val="0"/>
        <c:axId val="197057800"/>
        <c:axId val="197058192"/>
      </c:lineChart>
      <c:dateAx>
        <c:axId val="197057800"/>
        <c:scaling>
          <c:orientation val="minMax"/>
        </c:scaling>
        <c:delete val="1"/>
        <c:axPos val="b"/>
        <c:numFmt formatCode="ge" sourceLinked="1"/>
        <c:majorTickMark val="none"/>
        <c:minorTickMark val="none"/>
        <c:tickLblPos val="none"/>
        <c:crossAx val="197058192"/>
        <c:crosses val="autoZero"/>
        <c:auto val="1"/>
        <c:lblOffset val="100"/>
        <c:baseTimeUnit val="years"/>
      </c:dateAx>
      <c:valAx>
        <c:axId val="19705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5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129.59</c:v>
                </c:pt>
                <c:pt idx="1">
                  <c:v>194.64</c:v>
                </c:pt>
                <c:pt idx="2">
                  <c:v>259.04000000000002</c:v>
                </c:pt>
                <c:pt idx="3">
                  <c:v>43.13</c:v>
                </c:pt>
                <c:pt idx="4">
                  <c:v>126.44</c:v>
                </c:pt>
              </c:numCache>
            </c:numRef>
          </c:val>
          <c:extLst xmlns:c16r2="http://schemas.microsoft.com/office/drawing/2015/06/chart">
            <c:ext xmlns:c16="http://schemas.microsoft.com/office/drawing/2014/chart" uri="{C3380CC4-5D6E-409C-BE32-E72D297353CC}">
              <c16:uniqueId val="{00000000-94A7-4F0D-8E65-CB3CA466E9D3}"/>
            </c:ext>
          </c:extLst>
        </c:ser>
        <c:dLbls>
          <c:showLegendKey val="0"/>
          <c:showVal val="0"/>
          <c:showCatName val="0"/>
          <c:showSerName val="0"/>
          <c:showPercent val="0"/>
          <c:showBubbleSize val="0"/>
        </c:dLbls>
        <c:gapWidth val="150"/>
        <c:axId val="197059368"/>
        <c:axId val="19705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4A7-4F0D-8E65-CB3CA466E9D3}"/>
            </c:ext>
          </c:extLst>
        </c:ser>
        <c:dLbls>
          <c:showLegendKey val="0"/>
          <c:showVal val="0"/>
          <c:showCatName val="0"/>
          <c:showSerName val="0"/>
          <c:showPercent val="0"/>
          <c:showBubbleSize val="0"/>
        </c:dLbls>
        <c:marker val="1"/>
        <c:smooth val="0"/>
        <c:axId val="197059368"/>
        <c:axId val="197059760"/>
      </c:lineChart>
      <c:dateAx>
        <c:axId val="197059368"/>
        <c:scaling>
          <c:orientation val="minMax"/>
        </c:scaling>
        <c:delete val="1"/>
        <c:axPos val="b"/>
        <c:numFmt formatCode="ge" sourceLinked="1"/>
        <c:majorTickMark val="none"/>
        <c:minorTickMark val="none"/>
        <c:tickLblPos val="none"/>
        <c:crossAx val="197059760"/>
        <c:crosses val="autoZero"/>
        <c:auto val="1"/>
        <c:lblOffset val="100"/>
        <c:baseTimeUnit val="years"/>
      </c:dateAx>
      <c:valAx>
        <c:axId val="19705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5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96.58</c:v>
                </c:pt>
                <c:pt idx="1">
                  <c:v>100.64</c:v>
                </c:pt>
                <c:pt idx="2">
                  <c:v>104.82</c:v>
                </c:pt>
                <c:pt idx="3">
                  <c:v>89.2</c:v>
                </c:pt>
                <c:pt idx="4">
                  <c:v>99.02</c:v>
                </c:pt>
              </c:numCache>
            </c:numRef>
          </c:val>
          <c:extLst xmlns:c16r2="http://schemas.microsoft.com/office/drawing/2015/06/chart">
            <c:ext xmlns:c16="http://schemas.microsoft.com/office/drawing/2014/chart" uri="{C3380CC4-5D6E-409C-BE32-E72D297353CC}">
              <c16:uniqueId val="{00000000-0FD6-4055-86F5-769C6171BED5}"/>
            </c:ext>
          </c:extLst>
        </c:ser>
        <c:dLbls>
          <c:showLegendKey val="0"/>
          <c:showVal val="0"/>
          <c:showCatName val="0"/>
          <c:showSerName val="0"/>
          <c:showPercent val="0"/>
          <c:showBubbleSize val="0"/>
        </c:dLbls>
        <c:gapWidth val="150"/>
        <c:axId val="197674728"/>
        <c:axId val="19767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0FD6-4055-86F5-769C6171BED5}"/>
            </c:ext>
          </c:extLst>
        </c:ser>
        <c:dLbls>
          <c:showLegendKey val="0"/>
          <c:showVal val="0"/>
          <c:showCatName val="0"/>
          <c:showSerName val="0"/>
          <c:showPercent val="0"/>
          <c:showBubbleSize val="0"/>
        </c:dLbls>
        <c:marker val="1"/>
        <c:smooth val="0"/>
        <c:axId val="197674728"/>
        <c:axId val="197675120"/>
      </c:lineChart>
      <c:dateAx>
        <c:axId val="197674728"/>
        <c:scaling>
          <c:orientation val="minMax"/>
        </c:scaling>
        <c:delete val="1"/>
        <c:axPos val="b"/>
        <c:numFmt formatCode="ge" sourceLinked="1"/>
        <c:majorTickMark val="none"/>
        <c:minorTickMark val="none"/>
        <c:tickLblPos val="none"/>
        <c:crossAx val="197675120"/>
        <c:crosses val="autoZero"/>
        <c:auto val="1"/>
        <c:lblOffset val="100"/>
        <c:baseTimeUnit val="years"/>
      </c:dateAx>
      <c:valAx>
        <c:axId val="19767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7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214.27</c:v>
                </c:pt>
                <c:pt idx="1">
                  <c:v>209.84</c:v>
                </c:pt>
                <c:pt idx="2">
                  <c:v>203.58</c:v>
                </c:pt>
                <c:pt idx="3">
                  <c:v>237.47</c:v>
                </c:pt>
                <c:pt idx="4">
                  <c:v>214.37</c:v>
                </c:pt>
              </c:numCache>
            </c:numRef>
          </c:val>
          <c:extLst xmlns:c16r2="http://schemas.microsoft.com/office/drawing/2015/06/chart">
            <c:ext xmlns:c16="http://schemas.microsoft.com/office/drawing/2014/chart" uri="{C3380CC4-5D6E-409C-BE32-E72D297353CC}">
              <c16:uniqueId val="{00000000-F649-4385-A61C-0F92C59FC256}"/>
            </c:ext>
          </c:extLst>
        </c:ser>
        <c:dLbls>
          <c:showLegendKey val="0"/>
          <c:showVal val="0"/>
          <c:showCatName val="0"/>
          <c:showSerName val="0"/>
          <c:showPercent val="0"/>
          <c:showBubbleSize val="0"/>
        </c:dLbls>
        <c:gapWidth val="150"/>
        <c:axId val="197676296"/>
        <c:axId val="19767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649-4385-A61C-0F92C59FC256}"/>
            </c:ext>
          </c:extLst>
        </c:ser>
        <c:dLbls>
          <c:showLegendKey val="0"/>
          <c:showVal val="0"/>
          <c:showCatName val="0"/>
          <c:showSerName val="0"/>
          <c:showPercent val="0"/>
          <c:showBubbleSize val="0"/>
        </c:dLbls>
        <c:marker val="1"/>
        <c:smooth val="0"/>
        <c:axId val="197676296"/>
        <c:axId val="197676688"/>
      </c:lineChart>
      <c:dateAx>
        <c:axId val="197676296"/>
        <c:scaling>
          <c:orientation val="minMax"/>
        </c:scaling>
        <c:delete val="1"/>
        <c:axPos val="b"/>
        <c:numFmt formatCode="ge" sourceLinked="1"/>
        <c:majorTickMark val="none"/>
        <c:minorTickMark val="none"/>
        <c:tickLblPos val="none"/>
        <c:crossAx val="197676688"/>
        <c:crosses val="autoZero"/>
        <c:auto val="1"/>
        <c:lblOffset val="100"/>
        <c:baseTimeUnit val="years"/>
      </c:dateAx>
      <c:valAx>
        <c:axId val="19767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7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6"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長井市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27257</v>
      </c>
      <c r="AM8" s="66"/>
      <c r="AN8" s="66"/>
      <c r="AO8" s="66"/>
      <c r="AP8" s="66"/>
      <c r="AQ8" s="66"/>
      <c r="AR8" s="66"/>
      <c r="AS8" s="66"/>
      <c r="AT8" s="65">
        <f>データ!T6</f>
        <v>214.67</v>
      </c>
      <c r="AU8" s="65"/>
      <c r="AV8" s="65"/>
      <c r="AW8" s="65"/>
      <c r="AX8" s="65"/>
      <c r="AY8" s="65"/>
      <c r="AZ8" s="65"/>
      <c r="BA8" s="65"/>
      <c r="BB8" s="65">
        <f>データ!U6</f>
        <v>126.97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8.19</v>
      </c>
      <c r="Q10" s="65"/>
      <c r="R10" s="65"/>
      <c r="S10" s="65"/>
      <c r="T10" s="65"/>
      <c r="U10" s="65"/>
      <c r="V10" s="65"/>
      <c r="W10" s="65">
        <f>データ!Q6</f>
        <v>78.489999999999995</v>
      </c>
      <c r="X10" s="65"/>
      <c r="Y10" s="65"/>
      <c r="Z10" s="65"/>
      <c r="AA10" s="65"/>
      <c r="AB10" s="65"/>
      <c r="AC10" s="65"/>
      <c r="AD10" s="66">
        <f>データ!R6</f>
        <v>3942</v>
      </c>
      <c r="AE10" s="66"/>
      <c r="AF10" s="66"/>
      <c r="AG10" s="66"/>
      <c r="AH10" s="66"/>
      <c r="AI10" s="66"/>
      <c r="AJ10" s="66"/>
      <c r="AK10" s="2"/>
      <c r="AL10" s="66">
        <f>データ!V6</f>
        <v>2215</v>
      </c>
      <c r="AM10" s="66"/>
      <c r="AN10" s="66"/>
      <c r="AO10" s="66"/>
      <c r="AP10" s="66"/>
      <c r="AQ10" s="66"/>
      <c r="AR10" s="66"/>
      <c r="AS10" s="66"/>
      <c r="AT10" s="65">
        <f>データ!W6</f>
        <v>1.48</v>
      </c>
      <c r="AU10" s="65"/>
      <c r="AV10" s="65"/>
      <c r="AW10" s="65"/>
      <c r="AX10" s="65"/>
      <c r="AY10" s="65"/>
      <c r="AZ10" s="65"/>
      <c r="BA10" s="65"/>
      <c r="BB10" s="65">
        <f>データ!X6</f>
        <v>1496.62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S48QkpbelR7ZMPuuc25v5up9pGZALRmmqjZrXIoeSEmhmdn7GX0O4gUCDRDdPkMv/j/4Fds7bB/kDhCgoe/poA==" saltValue="u2194noZ/ZTGdq8fr2aOS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62090</v>
      </c>
      <c r="D6" s="32">
        <f t="shared" si="3"/>
        <v>47</v>
      </c>
      <c r="E6" s="32">
        <f t="shared" si="3"/>
        <v>17</v>
      </c>
      <c r="F6" s="32">
        <f t="shared" si="3"/>
        <v>5</v>
      </c>
      <c r="G6" s="32">
        <f t="shared" si="3"/>
        <v>0</v>
      </c>
      <c r="H6" s="32" t="str">
        <f t="shared" si="3"/>
        <v>山形県　長井市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8.19</v>
      </c>
      <c r="Q6" s="33">
        <f t="shared" si="3"/>
        <v>78.489999999999995</v>
      </c>
      <c r="R6" s="33">
        <f t="shared" si="3"/>
        <v>3942</v>
      </c>
      <c r="S6" s="33">
        <f t="shared" si="3"/>
        <v>27257</v>
      </c>
      <c r="T6" s="33">
        <f t="shared" si="3"/>
        <v>214.67</v>
      </c>
      <c r="U6" s="33">
        <f t="shared" si="3"/>
        <v>126.97</v>
      </c>
      <c r="V6" s="33">
        <f t="shared" si="3"/>
        <v>2215</v>
      </c>
      <c r="W6" s="33">
        <f t="shared" si="3"/>
        <v>1.48</v>
      </c>
      <c r="X6" s="33">
        <f t="shared" si="3"/>
        <v>1496.62</v>
      </c>
      <c r="Y6" s="34">
        <f>IF(Y7="",NA(),Y7)</f>
        <v>97.93</v>
      </c>
      <c r="Z6" s="34">
        <f t="shared" ref="Z6:AH6" si="4">IF(Z7="",NA(),Z7)</f>
        <v>98.59</v>
      </c>
      <c r="AA6" s="34">
        <f t="shared" si="4"/>
        <v>99.95</v>
      </c>
      <c r="AB6" s="34">
        <f t="shared" si="4"/>
        <v>98.32</v>
      </c>
      <c r="AC6" s="34">
        <f t="shared" si="4"/>
        <v>95.97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129.59</v>
      </c>
      <c r="BG6" s="34">
        <f t="shared" ref="BG6:BO6" si="7">IF(BG7="",NA(),BG7)</f>
        <v>194.64</v>
      </c>
      <c r="BH6" s="34">
        <f t="shared" si="7"/>
        <v>259.04000000000002</v>
      </c>
      <c r="BI6" s="34">
        <f t="shared" si="7"/>
        <v>43.13</v>
      </c>
      <c r="BJ6" s="34">
        <f t="shared" si="7"/>
        <v>126.44</v>
      </c>
      <c r="BK6" s="34">
        <f t="shared" si="7"/>
        <v>1126.77</v>
      </c>
      <c r="BL6" s="34">
        <f t="shared" si="7"/>
        <v>1044.8</v>
      </c>
      <c r="BM6" s="34">
        <f t="shared" si="7"/>
        <v>1081.8</v>
      </c>
      <c r="BN6" s="34">
        <f t="shared" si="7"/>
        <v>974.93</v>
      </c>
      <c r="BO6" s="34">
        <f t="shared" si="7"/>
        <v>855.8</v>
      </c>
      <c r="BP6" s="33" t="str">
        <f>IF(BP7="","",IF(BP7="-","【-】","【"&amp;SUBSTITUTE(TEXT(BP7,"#,##0.00"),"-","△")&amp;"】"))</f>
        <v>【814.89】</v>
      </c>
      <c r="BQ6" s="34">
        <f>IF(BQ7="",NA(),BQ7)</f>
        <v>96.58</v>
      </c>
      <c r="BR6" s="34">
        <f t="shared" ref="BR6:BZ6" si="8">IF(BR7="",NA(),BR7)</f>
        <v>100.64</v>
      </c>
      <c r="BS6" s="34">
        <f t="shared" si="8"/>
        <v>104.82</v>
      </c>
      <c r="BT6" s="34">
        <f t="shared" si="8"/>
        <v>89.2</v>
      </c>
      <c r="BU6" s="34">
        <f t="shared" si="8"/>
        <v>99.02</v>
      </c>
      <c r="BV6" s="34">
        <f t="shared" si="8"/>
        <v>50.9</v>
      </c>
      <c r="BW6" s="34">
        <f t="shared" si="8"/>
        <v>50.82</v>
      </c>
      <c r="BX6" s="34">
        <f t="shared" si="8"/>
        <v>52.19</v>
      </c>
      <c r="BY6" s="34">
        <f t="shared" si="8"/>
        <v>55.32</v>
      </c>
      <c r="BZ6" s="34">
        <f t="shared" si="8"/>
        <v>59.8</v>
      </c>
      <c r="CA6" s="33" t="str">
        <f>IF(CA7="","",IF(CA7="-","【-】","【"&amp;SUBSTITUTE(TEXT(CA7,"#,##0.00"),"-","△")&amp;"】"))</f>
        <v>【60.64】</v>
      </c>
      <c r="CB6" s="34">
        <f>IF(CB7="",NA(),CB7)</f>
        <v>214.27</v>
      </c>
      <c r="CC6" s="34">
        <f t="shared" ref="CC6:CK6" si="9">IF(CC7="",NA(),CC7)</f>
        <v>209.84</v>
      </c>
      <c r="CD6" s="34">
        <f t="shared" si="9"/>
        <v>203.58</v>
      </c>
      <c r="CE6" s="34">
        <f t="shared" si="9"/>
        <v>237.47</v>
      </c>
      <c r="CF6" s="34">
        <f t="shared" si="9"/>
        <v>214.37</v>
      </c>
      <c r="CG6" s="34">
        <f t="shared" si="9"/>
        <v>293.27</v>
      </c>
      <c r="CH6" s="34">
        <f t="shared" si="9"/>
        <v>300.52</v>
      </c>
      <c r="CI6" s="34">
        <f t="shared" si="9"/>
        <v>296.14</v>
      </c>
      <c r="CJ6" s="34">
        <f t="shared" si="9"/>
        <v>283.17</v>
      </c>
      <c r="CK6" s="34">
        <f t="shared" si="9"/>
        <v>263.76</v>
      </c>
      <c r="CL6" s="33" t="str">
        <f>IF(CL7="","",IF(CL7="-","【-】","【"&amp;SUBSTITUTE(TEXT(CL7,"#,##0.00"),"-","△")&amp;"】"))</f>
        <v>【255.52】</v>
      </c>
      <c r="CM6" s="34">
        <f>IF(CM7="",NA(),CM7)</f>
        <v>69.06</v>
      </c>
      <c r="CN6" s="34">
        <f t="shared" ref="CN6:CV6" si="10">IF(CN7="",NA(),CN7)</f>
        <v>68.56</v>
      </c>
      <c r="CO6" s="34">
        <f t="shared" si="10"/>
        <v>63.2</v>
      </c>
      <c r="CP6" s="34">
        <f t="shared" si="10"/>
        <v>67.33</v>
      </c>
      <c r="CQ6" s="34">
        <f t="shared" si="10"/>
        <v>70.13</v>
      </c>
      <c r="CR6" s="34">
        <f t="shared" si="10"/>
        <v>53.78</v>
      </c>
      <c r="CS6" s="34">
        <f t="shared" si="10"/>
        <v>53.24</v>
      </c>
      <c r="CT6" s="34">
        <f t="shared" si="10"/>
        <v>52.31</v>
      </c>
      <c r="CU6" s="34">
        <f t="shared" si="10"/>
        <v>60.65</v>
      </c>
      <c r="CV6" s="34">
        <f t="shared" si="10"/>
        <v>51.75</v>
      </c>
      <c r="CW6" s="33" t="str">
        <f>IF(CW7="","",IF(CW7="-","【-】","【"&amp;SUBSTITUTE(TEXT(CW7,"#,##0.00"),"-","△")&amp;"】"))</f>
        <v>【52.49】</v>
      </c>
      <c r="CX6" s="34">
        <f>IF(CX7="",NA(),CX7)</f>
        <v>88.83</v>
      </c>
      <c r="CY6" s="34">
        <f t="shared" ref="CY6:DG6" si="11">IF(CY7="",NA(),CY7)</f>
        <v>91.12</v>
      </c>
      <c r="CZ6" s="34">
        <f t="shared" si="11"/>
        <v>92.6</v>
      </c>
      <c r="DA6" s="34">
        <f t="shared" si="11"/>
        <v>93.26</v>
      </c>
      <c r="DB6" s="34">
        <f t="shared" si="11"/>
        <v>93.27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62090</v>
      </c>
      <c r="D7" s="36">
        <v>47</v>
      </c>
      <c r="E7" s="36">
        <v>17</v>
      </c>
      <c r="F7" s="36">
        <v>5</v>
      </c>
      <c r="G7" s="36">
        <v>0</v>
      </c>
      <c r="H7" s="36" t="s">
        <v>110</v>
      </c>
      <c r="I7" s="36" t="s">
        <v>111</v>
      </c>
      <c r="J7" s="36" t="s">
        <v>112</v>
      </c>
      <c r="K7" s="36" t="s">
        <v>113</v>
      </c>
      <c r="L7" s="36" t="s">
        <v>114</v>
      </c>
      <c r="M7" s="36" t="s">
        <v>115</v>
      </c>
      <c r="N7" s="37" t="s">
        <v>116</v>
      </c>
      <c r="O7" s="37" t="s">
        <v>117</v>
      </c>
      <c r="P7" s="37">
        <v>8.19</v>
      </c>
      <c r="Q7" s="37">
        <v>78.489999999999995</v>
      </c>
      <c r="R7" s="37">
        <v>3942</v>
      </c>
      <c r="S7" s="37">
        <v>27257</v>
      </c>
      <c r="T7" s="37">
        <v>214.67</v>
      </c>
      <c r="U7" s="37">
        <v>126.97</v>
      </c>
      <c r="V7" s="37">
        <v>2215</v>
      </c>
      <c r="W7" s="37">
        <v>1.48</v>
      </c>
      <c r="X7" s="37">
        <v>1496.62</v>
      </c>
      <c r="Y7" s="37">
        <v>97.93</v>
      </c>
      <c r="Z7" s="37">
        <v>98.59</v>
      </c>
      <c r="AA7" s="37">
        <v>99.95</v>
      </c>
      <c r="AB7" s="37">
        <v>98.32</v>
      </c>
      <c r="AC7" s="37">
        <v>95.97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129.59</v>
      </c>
      <c r="BG7" s="37">
        <v>194.64</v>
      </c>
      <c r="BH7" s="37">
        <v>259.04000000000002</v>
      </c>
      <c r="BI7" s="37">
        <v>43.13</v>
      </c>
      <c r="BJ7" s="37">
        <v>126.44</v>
      </c>
      <c r="BK7" s="37">
        <v>1126.77</v>
      </c>
      <c r="BL7" s="37">
        <v>1044.8</v>
      </c>
      <c r="BM7" s="37">
        <v>1081.8</v>
      </c>
      <c r="BN7" s="37">
        <v>974.93</v>
      </c>
      <c r="BO7" s="37">
        <v>855.8</v>
      </c>
      <c r="BP7" s="37">
        <v>814.89</v>
      </c>
      <c r="BQ7" s="37">
        <v>96.58</v>
      </c>
      <c r="BR7" s="37">
        <v>100.64</v>
      </c>
      <c r="BS7" s="37">
        <v>104.82</v>
      </c>
      <c r="BT7" s="37">
        <v>89.2</v>
      </c>
      <c r="BU7" s="37">
        <v>99.02</v>
      </c>
      <c r="BV7" s="37">
        <v>50.9</v>
      </c>
      <c r="BW7" s="37">
        <v>50.82</v>
      </c>
      <c r="BX7" s="37">
        <v>52.19</v>
      </c>
      <c r="BY7" s="37">
        <v>55.32</v>
      </c>
      <c r="BZ7" s="37">
        <v>59.8</v>
      </c>
      <c r="CA7" s="37">
        <v>60.64</v>
      </c>
      <c r="CB7" s="37">
        <v>214.27</v>
      </c>
      <c r="CC7" s="37">
        <v>209.84</v>
      </c>
      <c r="CD7" s="37">
        <v>203.58</v>
      </c>
      <c r="CE7" s="37">
        <v>237.47</v>
      </c>
      <c r="CF7" s="37">
        <v>214.37</v>
      </c>
      <c r="CG7" s="37">
        <v>293.27</v>
      </c>
      <c r="CH7" s="37">
        <v>300.52</v>
      </c>
      <c r="CI7" s="37">
        <v>296.14</v>
      </c>
      <c r="CJ7" s="37">
        <v>283.17</v>
      </c>
      <c r="CK7" s="37">
        <v>263.76</v>
      </c>
      <c r="CL7" s="37">
        <v>255.52</v>
      </c>
      <c r="CM7" s="37">
        <v>69.06</v>
      </c>
      <c r="CN7" s="37">
        <v>68.56</v>
      </c>
      <c r="CO7" s="37">
        <v>63.2</v>
      </c>
      <c r="CP7" s="37">
        <v>67.33</v>
      </c>
      <c r="CQ7" s="37">
        <v>70.13</v>
      </c>
      <c r="CR7" s="37">
        <v>53.78</v>
      </c>
      <c r="CS7" s="37">
        <v>53.24</v>
      </c>
      <c r="CT7" s="37">
        <v>52.31</v>
      </c>
      <c r="CU7" s="37">
        <v>60.65</v>
      </c>
      <c r="CV7" s="37">
        <v>51.75</v>
      </c>
      <c r="CW7" s="37">
        <v>52.49</v>
      </c>
      <c r="CX7" s="37">
        <v>88.83</v>
      </c>
      <c r="CY7" s="37">
        <v>91.12</v>
      </c>
      <c r="CZ7" s="37">
        <v>92.6</v>
      </c>
      <c r="DA7" s="37">
        <v>93.26</v>
      </c>
      <c r="DB7" s="37">
        <v>93.27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cp:lastModifiedBy>
  <dcterms:created xsi:type="dcterms:W3CDTF">2018-12-03T09:20:18Z</dcterms:created>
  <dcterms:modified xsi:type="dcterms:W3CDTF">2019-01-24T02:56:01Z</dcterms:modified>
  <cp:category/>
</cp:coreProperties>
</file>