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10_上下水道課\020_業務係\情報公開HP等\経営分析表\H28経営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iterate="1" iterateCount="1" iterateDelta="0"/>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W10" i="4"/>
  <c r="I10"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<sst xmlns="http://schemas.openxmlformats.org/spreadsheetml/2006/main" count="232" uniqueCount="120">
  <si>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</si>
  <si>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</si>
  <si>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</si>
  <si>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</si>
  <si>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</si>
  <si>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</si>
  <si>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</si>
  <si>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</si>
  <si>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</si>
  <si>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</si>
  <si>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</si>
  <si>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</si>
  <si>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</si>
  <si>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</si>
  <si>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</si>
  <si>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</si>
  <si>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</si>
  <si>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</si>
  <si>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</si>
  <si>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</si>
  <si>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</si>
  <si>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</si>
  <si>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</si>
  <si>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</si>
  <si>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</si>
  <si>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</si>
  <si>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</si>
  <si>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</si>
  <si>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</si>
  <si>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</si>
  <si>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</si>
  <si>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</si>
  <si>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</si>
  <si>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</si>
  <si>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</si>
  <si>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</si>
  <si>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</si>
  <si>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</si>
  <si>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</si>
  <si>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</si>
  <si>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</si>
  <si>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</si>
  <si>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</si>
  <si>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</si>
  <si>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</si>
  <si>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</si>
  <si>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</si>
  <si>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</si>
  <si>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</si>
  <si>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</si>
  <si>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</si>
  <si>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</si>
  <si>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</si>
  <si>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</si>
  <si>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</si>
  <si>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</si>
  <si>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</si>
  <si>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</si>
  <si>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</si>
  <si>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</si>
  <si>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</si>
  <si>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</si>
  <si>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</si>
  <si>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</si>
  <si>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</si>
  <si>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</si>
  <si>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</si>
  <si>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</si>
  <si>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</si>
  <si>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</si>
  <si>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</si>
  <si>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</si>
  <si>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</si>
  <si>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</si>
  <si>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</si>
  <si>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</si>
  <si>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</si>
  <si>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</si>
  <si>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</si>
  <si>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</si>
  <si>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</si>
  <si>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</si>
  <si>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</si>
  <si>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</si>
  <si>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</si>
  <si>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</si>
  <si>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</si>
  <si>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</si>
  <si>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</si>
  <si>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</si>
  <si>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</si>
  <si>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</si>
  <si>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</si>
  <si>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</si>
  <si>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</si>
  <si>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</si>
  <si>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</si>
  <si>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</si>
  <si>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</si>
  <si>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</si>
  <si>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</si>
  <si>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</si>
  <si>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</si>
  <si>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</si>
  <si>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</si>
  <si>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長井市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</si>
  <si>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</si>
  <si>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</si>
  <si>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</si>
  <si>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</si>
  <si>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</si>
  <si>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</si>
  <si>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</si>
  <si>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</si>
  <si>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</si>
  <si>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</si>
  <si>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　民間企業出身</t>
    <rPh sb="0" eb="3">
      <t>ジチタイ</t>
    </rPh>
    <rPh sb="3" eb="5">
      <t>ショクイン</t>
    </rPh>
    <rPh sb="6" eb="8">
      <t>ミンカン</t>
    </rPh>
    <rPh sb="8" eb="10">
      <t>キギョウ</t>
    </rPh>
    <rPh sb="10" eb="12">
      <t>シュッシン</t>
    </rPh>
    <phoneticPr fontId="4"/>
  </si>
  <si>
    <t>①平成26年度に流動比率が大幅に低下したのは、会計制度見直しにより、年度支払分の企業債元金相当額を流動負債に計上することとなったことによるもの。
②当市は、水道水源を地下水に求め自家で賄うための施設整備を行っている。そのため、施設工事費用財源としての企業債の借入が類似団体に比べ大きくなっている。
③平成28年度決算については、経常費用及び給水収益は前年並みとなったものの、加入金が大幅に減少したため、経常収支比率は若干悪化した。また、水道施設の老朽化による漏水事故が増えており、有収率が減少している。</t>
    <rPh sb="1" eb="3">
      <t>ヘイセイ</t>
    </rPh>
    <rPh sb="5" eb="7">
      <t>ネンド</t>
    </rPh>
    <rPh sb="8" eb="10">
      <t>リュウドウ</t>
    </rPh>
    <rPh sb="10" eb="12">
      <t>ヒリツ</t>
    </rPh>
    <rPh sb="13" eb="15">
      <t>オオハバ</t>
    </rPh>
    <rPh sb="16" eb="18">
      <t>テイカ</t>
    </rPh>
    <rPh sb="23" eb="25">
      <t>カイケイ</t>
    </rPh>
    <rPh sb="25" eb="27">
      <t>セイド</t>
    </rPh>
    <rPh sb="27" eb="29">
      <t>ミナオ</t>
    </rPh>
    <rPh sb="34" eb="36">
      <t>ネンド</t>
    </rPh>
    <rPh sb="36" eb="38">
      <t>シハライ</t>
    </rPh>
    <rPh sb="38" eb="39">
      <t>ブン</t>
    </rPh>
    <rPh sb="40" eb="42">
      <t>キギョウ</t>
    </rPh>
    <rPh sb="42" eb="43">
      <t>サイ</t>
    </rPh>
    <rPh sb="43" eb="45">
      <t>ガンキン</t>
    </rPh>
    <rPh sb="45" eb="47">
      <t>ソウトウ</t>
    </rPh>
    <rPh sb="47" eb="48">
      <t>ガク</t>
    </rPh>
    <rPh sb="49" eb="51">
      <t>リュウドウ</t>
    </rPh>
    <rPh sb="51" eb="53">
      <t>フサイ</t>
    </rPh>
    <rPh sb="54" eb="56">
      <t>ケイジョウ</t>
    </rPh>
    <rPh sb="75" eb="77">
      <t>トウシ</t>
    </rPh>
    <rPh sb="79" eb="81">
      <t>スイドウ</t>
    </rPh>
    <rPh sb="81" eb="83">
      <t>スイゲン</t>
    </rPh>
    <rPh sb="84" eb="87">
      <t>チカスイ</t>
    </rPh>
    <rPh sb="88" eb="89">
      <t>モト</t>
    </rPh>
    <rPh sb="90" eb="92">
      <t>ジカ</t>
    </rPh>
    <rPh sb="93" eb="94">
      <t>マカナ</t>
    </rPh>
    <rPh sb="98" eb="100">
      <t>シセツ</t>
    </rPh>
    <rPh sb="100" eb="102">
      <t>セイビ</t>
    </rPh>
    <rPh sb="103" eb="104">
      <t>オコナ</t>
    </rPh>
    <rPh sb="114" eb="116">
      <t>シセツ</t>
    </rPh>
    <rPh sb="116" eb="118">
      <t>コウジ</t>
    </rPh>
    <rPh sb="118" eb="120">
      <t>ヒヨウ</t>
    </rPh>
    <rPh sb="120" eb="122">
      <t>ザイゲン</t>
    </rPh>
    <rPh sb="126" eb="128">
      <t>キギョウ</t>
    </rPh>
    <rPh sb="128" eb="129">
      <t>サイ</t>
    </rPh>
    <rPh sb="130" eb="132">
      <t>カリイレ</t>
    </rPh>
    <rPh sb="133" eb="135">
      <t>ルイジ</t>
    </rPh>
    <rPh sb="135" eb="137">
      <t>ダンタイ</t>
    </rPh>
    <rPh sb="138" eb="139">
      <t>クラ</t>
    </rPh>
    <rPh sb="140" eb="141">
      <t>オオ</t>
    </rPh>
    <rPh sb="152" eb="154">
      <t>ヘイセイ</t>
    </rPh>
    <rPh sb="156" eb="158">
      <t>ネンド</t>
    </rPh>
    <rPh sb="158" eb="160">
      <t>ケッサン</t>
    </rPh>
    <rPh sb="166" eb="168">
      <t>ケイジョウ</t>
    </rPh>
    <rPh sb="168" eb="170">
      <t>ヒヨウ</t>
    </rPh>
    <rPh sb="170" eb="171">
      <t>オヨ</t>
    </rPh>
    <rPh sb="172" eb="174">
      <t>キュウスイ</t>
    </rPh>
    <rPh sb="174" eb="176">
      <t>シュウエキ</t>
    </rPh>
    <rPh sb="177" eb="179">
      <t>ゼンネン</t>
    </rPh>
    <rPh sb="179" eb="180">
      <t>ナ</t>
    </rPh>
    <rPh sb="189" eb="191">
      <t>カニュウ</t>
    </rPh>
    <rPh sb="191" eb="192">
      <t>キン</t>
    </rPh>
    <rPh sb="193" eb="195">
      <t>オオハバ</t>
    </rPh>
    <rPh sb="196" eb="198">
      <t>ゲンショウ</t>
    </rPh>
    <rPh sb="203" eb="205">
      <t>ケイジョウ</t>
    </rPh>
    <rPh sb="205" eb="207">
      <t>シュウシ</t>
    </rPh>
    <rPh sb="207" eb="209">
      <t>ヒリツ</t>
    </rPh>
    <rPh sb="210" eb="212">
      <t>ジャッカン</t>
    </rPh>
    <rPh sb="212" eb="214">
      <t>アッカ</t>
    </rPh>
    <rPh sb="220" eb="222">
      <t>スイドウ</t>
    </rPh>
    <rPh sb="222" eb="224">
      <t>シセツ</t>
    </rPh>
    <rPh sb="225" eb="228">
      <t>ロウキュウカ</t>
    </rPh>
    <rPh sb="231" eb="233">
      <t>ロウスイ</t>
    </rPh>
    <rPh sb="233" eb="235">
      <t>ジコ</t>
    </rPh>
    <rPh sb="236" eb="237">
      <t>フ</t>
    </rPh>
    <rPh sb="242" eb="243">
      <t>ユウ</t>
    </rPh>
    <rPh sb="243" eb="244">
      <t>シュウ</t>
    </rPh>
    <rPh sb="244" eb="245">
      <t>リツ</t>
    </rPh>
    <rPh sb="246" eb="248">
      <t>ゲンショウ</t>
    </rPh>
    <phoneticPr fontId="4"/>
  </si>
  <si>
    <t>①現在、水道事業では現行水道料金で経営できている。
②耐用年数を過ぎた施設等があり、更新の必要がある。
③平成29年3月に策定した「長井市水道事業ビジョン」に基づき、安全な給水、健全な事業経営の確立を図る。</t>
    <rPh sb="1" eb="3">
      <t>ゲンザイ</t>
    </rPh>
    <rPh sb="4" eb="6">
      <t>スイドウ</t>
    </rPh>
    <rPh sb="6" eb="8">
      <t>ジギョウ</t>
    </rPh>
    <rPh sb="10" eb="12">
      <t>ゲンコウ</t>
    </rPh>
    <rPh sb="12" eb="14">
      <t>スイドウ</t>
    </rPh>
    <rPh sb="14" eb="16">
      <t>リョウキン</t>
    </rPh>
    <rPh sb="17" eb="19">
      <t>ケイエイ</t>
    </rPh>
    <phoneticPr fontId="4"/>
  </si>
  <si>
    <t>①主要な管路及び水源施設等については順次更新を行ってきているが、財源確保に苦慮しており必要な工事を行えない状況である。
②簡易水道から引き継いだ配水管路については、詳細不明で台帳整備がなされていないものもある。また、当該管路はＴＳ継ぎ手のビニル管など脆弱な管が多く、管路調査及び管路更新が急務となっている。
③ポンプ設備、電源設備等についても耐用年数を大きく過ぎた設備があり、計画的な更新が必要である。</t>
    <rPh sb="1" eb="3">
      <t>シュヨウ</t>
    </rPh>
    <rPh sb="4" eb="6">
      <t>カンロ</t>
    </rPh>
    <rPh sb="6" eb="7">
      <t>オヨ</t>
    </rPh>
    <rPh sb="8" eb="10">
      <t>スイゲン</t>
    </rPh>
    <rPh sb="10" eb="12">
      <t>シセツ</t>
    </rPh>
    <rPh sb="12" eb="13">
      <t>トウ</t>
    </rPh>
    <rPh sb="18" eb="20">
      <t>ジュンジ</t>
    </rPh>
    <rPh sb="20" eb="22">
      <t>コウシン</t>
    </rPh>
    <rPh sb="23" eb="24">
      <t>オコナ</t>
    </rPh>
    <rPh sb="32" eb="34">
      <t>ザイゲン</t>
    </rPh>
    <rPh sb="34" eb="36">
      <t>カクホ</t>
    </rPh>
    <rPh sb="37" eb="39">
      <t>クリョ</t>
    </rPh>
    <rPh sb="43" eb="45">
      <t>ヒツヨウ</t>
    </rPh>
    <rPh sb="46" eb="48">
      <t>コウジ</t>
    </rPh>
    <rPh sb="49" eb="50">
      <t>オコナ</t>
    </rPh>
    <rPh sb="53" eb="55">
      <t>ジョウキョウ</t>
    </rPh>
    <rPh sb="62" eb="64">
      <t>カンイ</t>
    </rPh>
    <rPh sb="64" eb="66">
      <t>スイドウ</t>
    </rPh>
    <rPh sb="68" eb="69">
      <t>ヒ</t>
    </rPh>
    <rPh sb="70" eb="71">
      <t>ツ</t>
    </rPh>
    <rPh sb="73" eb="76">
      <t>ハイスイカン</t>
    </rPh>
    <rPh sb="76" eb="77">
      <t>ロ</t>
    </rPh>
    <rPh sb="83" eb="85">
      <t>ショウサイ</t>
    </rPh>
    <rPh sb="85" eb="87">
      <t>フメイ</t>
    </rPh>
    <rPh sb="88" eb="90">
      <t>ダイチョウ</t>
    </rPh>
    <rPh sb="90" eb="92">
      <t>セイビ</t>
    </rPh>
    <rPh sb="109" eb="111">
      <t>トウガイ</t>
    </rPh>
    <rPh sb="111" eb="113">
      <t>カンロ</t>
    </rPh>
    <rPh sb="116" eb="117">
      <t>ツ</t>
    </rPh>
    <rPh sb="118" eb="119">
      <t>テ</t>
    </rPh>
    <rPh sb="123" eb="124">
      <t>カン</t>
    </rPh>
    <rPh sb="126" eb="128">
      <t>ゼイジャク</t>
    </rPh>
    <rPh sb="129" eb="130">
      <t>カン</t>
    </rPh>
    <rPh sb="131" eb="132">
      <t>オオ</t>
    </rPh>
    <rPh sb="134" eb="136">
      <t>カンロ</t>
    </rPh>
    <rPh sb="136" eb="138">
      <t>チョウサ</t>
    </rPh>
    <rPh sb="138" eb="139">
      <t>オヨ</t>
    </rPh>
    <rPh sb="140" eb="142">
      <t>カンロ</t>
    </rPh>
    <rPh sb="142" eb="144">
      <t>コウシン</t>
    </rPh>
    <rPh sb="145" eb="147">
      <t>キュウム</t>
    </rPh>
    <rPh sb="160" eb="162">
      <t>セツビ</t>
    </rPh>
    <rPh sb="163" eb="165">
      <t>デンゲン</t>
    </rPh>
    <rPh sb="165" eb="167">
      <t>セツビ</t>
    </rPh>
    <rPh sb="167" eb="168">
      <t>トウ</t>
    </rPh>
    <rPh sb="173" eb="175">
      <t>タイヨウ</t>
    </rPh>
    <rPh sb="175" eb="177">
      <t>ネンスウ</t>
    </rPh>
    <rPh sb="178" eb="179">
      <t>オオ</t>
    </rPh>
    <rPh sb="181" eb="182">
      <t>ス</t>
    </rPh>
    <rPh sb="184" eb="186">
      <t>セツビ</t>
    </rPh>
    <rPh sb="190" eb="193">
      <t>ケイカクテキ</t>
    </rPh>
    <rPh sb="194" eb="196">
      <t>コウシン</t>
    </rPh>
    <rPh sb="197" eb="1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</si>
</sst>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0.32</c:v>
                </c:pt>
                <c:pt idx="1">
                  <c:v>0.23</c:v>
                </c:pt>
                <c:pt idx="2">
                  <c:v>0.65</c:v>
                </c:pt>
                <c:pt idx="3">
                  <c:v>0.22</c:v>
                </c:pt>
                <c:pt idx="4">
                  <c:v>0.37</c:v>
                </c:pt>
              </c:numCache>
            </c:numRef>
          </c:val>
          <c:extLst>
            <c:ext xmlns:c16="http://schemas.microsoft.com/office/drawing/2014/chart" uri="{C3380CC4-5D6E-409C-BE32-E72D297353CC}">
              <c16:uniqueId val="{00000000-314D-45C2-A041-5C44109241AD}"/>
            </c:ext>
          </c:extLst>
        </c:ser>
        <c:dLbls>
          <c:showLegendKey val="0"/>
          <c:showVal val="0"/>
          <c:showCatName val="0"/>
          <c:showSerName val="0"/>
          <c:showPercent val="0"/>
          <c:showBubbleSize val="0"/>
        </c:dLbls>
        <c:gapWidth val="150"/>
        <c:axId val="118888704"/>
        <c:axId val="1188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314D-45C2-A041-5C44109241AD}"/>
            </c:ext>
          </c:extLst>
        </c:ser>
        <c:dLbls>
          <c:showLegendKey val="0"/>
          <c:showVal val="0"/>
          <c:showCatName val="0"/>
          <c:showSerName val="0"/>
          <c:showPercent val="0"/>
          <c:showBubbleSize val="0"/>
        </c:dLbls>
        <c:marker val="1"/>
        <c:smooth val="0"/>
        <c:axId val="118888704"/>
        <c:axId val="118899072"/>
      </c:lineChart>
      <c:dateAx>
        <c:axId val="118888704"/>
        <c:scaling>
          <c:orientation val="minMax"/>
        </c:scaling>
        <c:delete val="1"/>
        <c:axPos val="b"/>
        <c:numFmt formatCode="ge" sourceLinked="1"/>
        <c:majorTickMark val="none"/>
        <c:minorTickMark val="none"/>
        <c:tickLblPos val="none"/>
        <c:crossAx val="118899072"/>
        <c:crosses val="autoZero"/>
        <c:auto val="1"/>
        <c:lblOffset val="100"/>
        <c:baseTimeUnit val="years"/>
      </c:dateAx>
      <c:valAx>
        <c:axId val="1188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55.99</c:v>
                </c:pt>
                <c:pt idx="1">
                  <c:v>54.76</c:v>
                </c:pt>
                <c:pt idx="2">
                  <c:v>54.55</c:v>
                </c:pt>
                <c:pt idx="3">
                  <c:v>54.86</c:v>
                </c:pt>
                <c:pt idx="4">
                  <c:v>55</c:v>
                </c:pt>
              </c:numCache>
            </c:numRef>
          </c:val>
          <c:extLst>
            <c:ext xmlns:c16="http://schemas.microsoft.com/office/drawing/2014/chart" uri="{C3380CC4-5D6E-409C-BE32-E72D297353CC}">
              <c16:uniqueId val="{00000000-C0DF-4470-9760-D1507771F063}"/>
            </c:ext>
          </c:extLst>
        </c:ser>
        <c:dLbls>
          <c:showLegendKey val="0"/>
          <c:showVal val="0"/>
          <c:showCatName val="0"/>
          <c:showSerName val="0"/>
          <c:showPercent val="0"/>
          <c:showBubbleSize val="0"/>
        </c:dLbls>
        <c:gapWidth val="150"/>
        <c:axId val="148557184"/>
        <c:axId val="1489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C0DF-4470-9760-D1507771F063}"/>
            </c:ext>
          </c:extLst>
        </c:ser>
        <c:dLbls>
          <c:showLegendKey val="0"/>
          <c:showVal val="0"/>
          <c:showCatName val="0"/>
          <c:showSerName val="0"/>
          <c:showPercent val="0"/>
          <c:showBubbleSize val="0"/>
        </c:dLbls>
        <c:marker val="1"/>
        <c:smooth val="0"/>
        <c:axId val="148557184"/>
        <c:axId val="148964864"/>
      </c:lineChart>
      <c:dateAx>
        <c:axId val="148557184"/>
        <c:scaling>
          <c:orientation val="minMax"/>
        </c:scaling>
        <c:delete val="1"/>
        <c:axPos val="b"/>
        <c:numFmt formatCode="ge" sourceLinked="1"/>
        <c:majorTickMark val="none"/>
        <c:minorTickMark val="none"/>
        <c:tickLblPos val="none"/>
        <c:crossAx val="148964864"/>
        <c:crosses val="autoZero"/>
        <c:auto val="1"/>
        <c:lblOffset val="100"/>
        <c:baseTimeUnit val="years"/>
      </c:dateAx>
      <c:valAx>
        <c:axId val="1489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82.28</c:v>
                </c:pt>
                <c:pt idx="1">
                  <c:v>82.33</c:v>
                </c:pt>
                <c:pt idx="2">
                  <c:v>82.53</c:v>
                </c:pt>
                <c:pt idx="3">
                  <c:v>81.3</c:v>
                </c:pt>
                <c:pt idx="4">
                  <c:v>80.819999999999993</c:v>
                </c:pt>
              </c:numCache>
            </c:numRef>
          </c:val>
          <c:extLst>
            <c:ext xmlns:c16="http://schemas.microsoft.com/office/drawing/2014/chart" uri="{C3380CC4-5D6E-409C-BE32-E72D297353CC}">
              <c16:uniqueId val="{00000000-6F29-4853-A7C7-839AA9C1AB1F}"/>
            </c:ext>
          </c:extLst>
        </c:ser>
        <c:dLbls>
          <c:showLegendKey val="0"/>
          <c:showVal val="0"/>
          <c:showCatName val="0"/>
          <c:showSerName val="0"/>
          <c:showPercent val="0"/>
          <c:showBubbleSize val="0"/>
        </c:dLbls>
        <c:gapWidth val="150"/>
        <c:axId val="148982784"/>
        <c:axId val="1489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6F29-4853-A7C7-839AA9C1AB1F}"/>
            </c:ext>
          </c:extLst>
        </c:ser>
        <c:dLbls>
          <c:showLegendKey val="0"/>
          <c:showVal val="0"/>
          <c:showCatName val="0"/>
          <c:showSerName val="0"/>
          <c:showPercent val="0"/>
          <c:showBubbleSize val="0"/>
        </c:dLbls>
        <c:marker val="1"/>
        <c:smooth val="0"/>
        <c:axId val="148982784"/>
        <c:axId val="148989056"/>
      </c:lineChart>
      <c:dateAx>
        <c:axId val="148982784"/>
        <c:scaling>
          <c:orientation val="minMax"/>
        </c:scaling>
        <c:delete val="1"/>
        <c:axPos val="b"/>
        <c:numFmt formatCode="ge" sourceLinked="1"/>
        <c:majorTickMark val="none"/>
        <c:minorTickMark val="none"/>
        <c:tickLblPos val="none"/>
        <c:crossAx val="148989056"/>
        <c:crosses val="autoZero"/>
        <c:auto val="1"/>
        <c:lblOffset val="100"/>
        <c:baseTimeUnit val="years"/>
      </c:dateAx>
      <c:valAx>
        <c:axId val="1489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106.01</c:v>
                </c:pt>
                <c:pt idx="1">
                  <c:v>104.52</c:v>
                </c:pt>
                <c:pt idx="2">
                  <c:v>108.74</c:v>
                </c:pt>
                <c:pt idx="3">
                  <c:v>108.82</c:v>
                </c:pt>
                <c:pt idx="4">
                  <c:v>107.82</c:v>
                </c:pt>
              </c:numCache>
            </c:numRef>
          </c:val>
          <c:extLst>
            <c:ext xmlns:c16="http://schemas.microsoft.com/office/drawing/2014/chart" uri="{C3380CC4-5D6E-409C-BE32-E72D297353CC}">
              <c16:uniqueId val="{00000000-E288-4412-9719-F36EF97A0AA4}"/>
            </c:ext>
          </c:extLst>
        </c:ser>
        <c:dLbls>
          <c:showLegendKey val="0"/>
          <c:showVal val="0"/>
          <c:showCatName val="0"/>
          <c:showSerName val="0"/>
          <c:showPercent val="0"/>
          <c:showBubbleSize val="0"/>
        </c:dLbls>
        <c:gapWidth val="150"/>
        <c:axId val="118908800"/>
        <c:axId val="1189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E288-4412-9719-F36EF97A0AA4}"/>
            </c:ext>
          </c:extLst>
        </c:ser>
        <c:dLbls>
          <c:showLegendKey val="0"/>
          <c:showVal val="0"/>
          <c:showCatName val="0"/>
          <c:showSerName val="0"/>
          <c:showPercent val="0"/>
          <c:showBubbleSize val="0"/>
        </c:dLbls>
        <c:marker val="1"/>
        <c:smooth val="0"/>
        <c:axId val="118908800"/>
        <c:axId val="118919168"/>
      </c:lineChart>
      <c:dateAx>
        <c:axId val="118908800"/>
        <c:scaling>
          <c:orientation val="minMax"/>
        </c:scaling>
        <c:delete val="1"/>
        <c:axPos val="b"/>
        <c:numFmt formatCode="ge" sourceLinked="1"/>
        <c:majorTickMark val="none"/>
        <c:minorTickMark val="none"/>
        <c:tickLblPos val="none"/>
        <c:crossAx val="118919168"/>
        <c:crosses val="autoZero"/>
        <c:auto val="1"/>
        <c:lblOffset val="100"/>
        <c:baseTimeUnit val="years"/>
      </c:dateAx>
      <c:valAx>
        <c:axId val="11891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41.34</c:v>
                </c:pt>
                <c:pt idx="1">
                  <c:v>43.11</c:v>
                </c:pt>
                <c:pt idx="2">
                  <c:v>47.35</c:v>
                </c:pt>
                <c:pt idx="3">
                  <c:v>49</c:v>
                </c:pt>
                <c:pt idx="4">
                  <c:v>50.78</c:v>
                </c:pt>
              </c:numCache>
            </c:numRef>
          </c:val>
          <c:extLst>
            <c:ext xmlns:c16="http://schemas.microsoft.com/office/drawing/2014/chart" uri="{C3380CC4-5D6E-409C-BE32-E72D297353CC}">
              <c16:uniqueId val="{00000000-2BA3-4144-B8DC-B3FD071A597E}"/>
            </c:ext>
          </c:extLst>
        </c:ser>
        <c:dLbls>
          <c:showLegendKey val="0"/>
          <c:showVal val="0"/>
          <c:showCatName val="0"/>
          <c:showSerName val="0"/>
          <c:showPercent val="0"/>
          <c:showBubbleSize val="0"/>
        </c:dLbls>
        <c:gapWidth val="150"/>
        <c:axId val="119215616"/>
        <c:axId val="1192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2BA3-4144-B8DC-B3FD071A597E}"/>
            </c:ext>
          </c:extLst>
        </c:ser>
        <c:dLbls>
          <c:showLegendKey val="0"/>
          <c:showVal val="0"/>
          <c:showCatName val="0"/>
          <c:showSerName val="0"/>
          <c:showPercent val="0"/>
          <c:showBubbleSize val="0"/>
        </c:dLbls>
        <c:marker val="1"/>
        <c:smooth val="0"/>
        <c:axId val="119215616"/>
        <c:axId val="119217536"/>
      </c:lineChart>
      <c:dateAx>
        <c:axId val="119215616"/>
        <c:scaling>
          <c:orientation val="minMax"/>
        </c:scaling>
        <c:delete val="1"/>
        <c:axPos val="b"/>
        <c:numFmt formatCode="ge" sourceLinked="1"/>
        <c:majorTickMark val="none"/>
        <c:minorTickMark val="none"/>
        <c:tickLblPos val="none"/>
        <c:crossAx val="119217536"/>
        <c:crosses val="autoZero"/>
        <c:auto val="1"/>
        <c:lblOffset val="100"/>
        <c:baseTimeUnit val="years"/>
      </c:dateAx>
      <c:valAx>
        <c:axId val="1192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1.77</c:v>
                </c:pt>
                <c:pt idx="4" formatCode="#,##0.00;&quot;△&quot;#,##0.00;&quot;-&quot;">
                  <c:v>1.42</c:v>
                </c:pt>
              </c:numCache>
            </c:numRef>
          </c:val>
          <c:extLst>
            <c:ext xmlns:c16="http://schemas.microsoft.com/office/drawing/2014/chart" uri="{C3380CC4-5D6E-409C-BE32-E72D297353CC}">
              <c16:uniqueId val="{00000000-D586-447A-956B-CD1EC8CE8805}"/>
            </c:ext>
          </c:extLst>
        </c:ser>
        <c:dLbls>
          <c:showLegendKey val="0"/>
          <c:showVal val="0"/>
          <c:showCatName val="0"/>
          <c:showSerName val="0"/>
          <c:showPercent val="0"/>
          <c:showBubbleSize val="0"/>
        </c:dLbls>
        <c:gapWidth val="150"/>
        <c:axId val="119243904"/>
        <c:axId val="1192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D586-447A-956B-CD1EC8CE8805}"/>
            </c:ext>
          </c:extLst>
        </c:ser>
        <c:dLbls>
          <c:showLegendKey val="0"/>
          <c:showVal val="0"/>
          <c:showCatName val="0"/>
          <c:showSerName val="0"/>
          <c:showPercent val="0"/>
          <c:showBubbleSize val="0"/>
        </c:dLbls>
        <c:marker val="1"/>
        <c:smooth val="0"/>
        <c:axId val="119243904"/>
        <c:axId val="119245824"/>
      </c:lineChart>
      <c:dateAx>
        <c:axId val="119243904"/>
        <c:scaling>
          <c:orientation val="minMax"/>
        </c:scaling>
        <c:delete val="1"/>
        <c:axPos val="b"/>
        <c:numFmt formatCode="ge" sourceLinked="1"/>
        <c:majorTickMark val="none"/>
        <c:minorTickMark val="none"/>
        <c:tickLblPos val="none"/>
        <c:crossAx val="119245824"/>
        <c:crosses val="autoZero"/>
        <c:auto val="1"/>
        <c:lblOffset val="100"/>
        <c:baseTimeUnit val="years"/>
      </c:dateAx>
      <c:valAx>
        <c:axId val="1192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FB-4795-A37C-A7AB3DEC4786}"/>
            </c:ext>
          </c:extLst>
        </c:ser>
        <c:dLbls>
          <c:showLegendKey val="0"/>
          <c:showVal val="0"/>
          <c:showCatName val="0"/>
          <c:showSerName val="0"/>
          <c:showPercent val="0"/>
          <c:showBubbleSize val="0"/>
        </c:dLbls>
        <c:gapWidth val="150"/>
        <c:axId val="140207232"/>
        <c:axId val="1402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DFFB-4795-A37C-A7AB3DEC4786}"/>
            </c:ext>
          </c:extLst>
        </c:ser>
        <c:dLbls>
          <c:showLegendKey val="0"/>
          <c:showVal val="0"/>
          <c:showCatName val="0"/>
          <c:showSerName val="0"/>
          <c:showPercent val="0"/>
          <c:showBubbleSize val="0"/>
        </c:dLbls>
        <c:marker val="1"/>
        <c:smooth val="0"/>
        <c:axId val="140207232"/>
        <c:axId val="140209152"/>
      </c:lineChart>
      <c:dateAx>
        <c:axId val="140207232"/>
        <c:scaling>
          <c:orientation val="minMax"/>
        </c:scaling>
        <c:delete val="1"/>
        <c:axPos val="b"/>
        <c:numFmt formatCode="ge" sourceLinked="1"/>
        <c:majorTickMark val="none"/>
        <c:minorTickMark val="none"/>
        <c:tickLblPos val="none"/>
        <c:crossAx val="140209152"/>
        <c:crosses val="autoZero"/>
        <c:auto val="1"/>
        <c:lblOffset val="100"/>
        <c:baseTimeUnit val="years"/>
      </c:dateAx>
      <c:valAx>
        <c:axId val="14020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2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1322.19</c:v>
                </c:pt>
                <c:pt idx="1">
                  <c:v>715.34</c:v>
                </c:pt>
                <c:pt idx="2">
                  <c:v>183.71</c:v>
                </c:pt>
                <c:pt idx="3">
                  <c:v>209.93</c:v>
                </c:pt>
                <c:pt idx="4">
                  <c:v>191.51</c:v>
                </c:pt>
              </c:numCache>
            </c:numRef>
          </c:val>
          <c:extLst>
            <c:ext xmlns:c16="http://schemas.microsoft.com/office/drawing/2014/chart" uri="{C3380CC4-5D6E-409C-BE32-E72D297353CC}">
              <c16:uniqueId val="{00000000-5352-4D1F-B35C-FC01AFBC87FF}"/>
            </c:ext>
          </c:extLst>
        </c:ser>
        <c:dLbls>
          <c:showLegendKey val="0"/>
          <c:showVal val="0"/>
          <c:showCatName val="0"/>
          <c:showSerName val="0"/>
          <c:showPercent val="0"/>
          <c:showBubbleSize val="0"/>
        </c:dLbls>
        <c:gapWidth val="150"/>
        <c:axId val="146440960"/>
        <c:axId val="1464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5352-4D1F-B35C-FC01AFBC87FF}"/>
            </c:ext>
          </c:extLst>
        </c:ser>
        <c:dLbls>
          <c:showLegendKey val="0"/>
          <c:showVal val="0"/>
          <c:showCatName val="0"/>
          <c:showSerName val="0"/>
          <c:showPercent val="0"/>
          <c:showBubbleSize val="0"/>
        </c:dLbls>
        <c:marker val="1"/>
        <c:smooth val="0"/>
        <c:axId val="146440960"/>
        <c:axId val="146442880"/>
      </c:lineChart>
      <c:dateAx>
        <c:axId val="146440960"/>
        <c:scaling>
          <c:orientation val="minMax"/>
        </c:scaling>
        <c:delete val="1"/>
        <c:axPos val="b"/>
        <c:numFmt formatCode="ge" sourceLinked="1"/>
        <c:majorTickMark val="none"/>
        <c:minorTickMark val="none"/>
        <c:tickLblPos val="none"/>
        <c:crossAx val="146442880"/>
        <c:crosses val="autoZero"/>
        <c:auto val="1"/>
        <c:lblOffset val="100"/>
        <c:baseTimeUnit val="years"/>
      </c:dateAx>
      <c:valAx>
        <c:axId val="14644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4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765.78</c:v>
                </c:pt>
                <c:pt idx="1">
                  <c:v>748.28</c:v>
                </c:pt>
                <c:pt idx="2">
                  <c:v>714.57</c:v>
                </c:pt>
                <c:pt idx="3">
                  <c:v>697.21</c:v>
                </c:pt>
                <c:pt idx="4">
                  <c:v>664.73</c:v>
                </c:pt>
              </c:numCache>
            </c:numRef>
          </c:val>
          <c:extLst>
            <c:ext xmlns:c16="http://schemas.microsoft.com/office/drawing/2014/chart" uri="{C3380CC4-5D6E-409C-BE32-E72D297353CC}">
              <c16:uniqueId val="{00000000-6B0C-4640-8BD6-3F58611A2CDB}"/>
            </c:ext>
          </c:extLst>
        </c:ser>
        <c:dLbls>
          <c:showLegendKey val="0"/>
          <c:showVal val="0"/>
          <c:showCatName val="0"/>
          <c:showSerName val="0"/>
          <c:showPercent val="0"/>
          <c:showBubbleSize val="0"/>
        </c:dLbls>
        <c:gapWidth val="150"/>
        <c:axId val="148447616"/>
        <c:axId val="1484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6B0C-4640-8BD6-3F58611A2CDB}"/>
            </c:ext>
          </c:extLst>
        </c:ser>
        <c:dLbls>
          <c:showLegendKey val="0"/>
          <c:showVal val="0"/>
          <c:showCatName val="0"/>
          <c:showSerName val="0"/>
          <c:showPercent val="0"/>
          <c:showBubbleSize val="0"/>
        </c:dLbls>
        <c:marker val="1"/>
        <c:smooth val="0"/>
        <c:axId val="148447616"/>
        <c:axId val="148449536"/>
      </c:lineChart>
      <c:dateAx>
        <c:axId val="148447616"/>
        <c:scaling>
          <c:orientation val="minMax"/>
        </c:scaling>
        <c:delete val="1"/>
        <c:axPos val="b"/>
        <c:numFmt formatCode="ge" sourceLinked="1"/>
        <c:majorTickMark val="none"/>
        <c:minorTickMark val="none"/>
        <c:tickLblPos val="none"/>
        <c:crossAx val="148449536"/>
        <c:crosses val="autoZero"/>
        <c:auto val="1"/>
        <c:lblOffset val="100"/>
        <c:baseTimeUnit val="years"/>
      </c:dateAx>
      <c:valAx>
        <c:axId val="14844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101.88</c:v>
                </c:pt>
                <c:pt idx="1">
                  <c:v>100.18</c:v>
                </c:pt>
                <c:pt idx="2">
                  <c:v>105.11</c:v>
                </c:pt>
                <c:pt idx="3">
                  <c:v>104.59</c:v>
                </c:pt>
                <c:pt idx="4">
                  <c:v>103.98</c:v>
                </c:pt>
              </c:numCache>
            </c:numRef>
          </c:val>
          <c:extLst>
            <c:ext xmlns:c16="http://schemas.microsoft.com/office/drawing/2014/chart" uri="{C3380CC4-5D6E-409C-BE32-E72D297353CC}">
              <c16:uniqueId val="{00000000-F34F-4E57-848F-0A4BD49F36A4}"/>
            </c:ext>
          </c:extLst>
        </c:ser>
        <c:dLbls>
          <c:showLegendKey val="0"/>
          <c:showVal val="0"/>
          <c:showCatName val="0"/>
          <c:showSerName val="0"/>
          <c:showPercent val="0"/>
          <c:showBubbleSize val="0"/>
        </c:dLbls>
        <c:gapWidth val="150"/>
        <c:axId val="148484096"/>
        <c:axId val="1484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F34F-4E57-848F-0A4BD49F36A4}"/>
            </c:ext>
          </c:extLst>
        </c:ser>
        <c:dLbls>
          <c:showLegendKey val="0"/>
          <c:showVal val="0"/>
          <c:showCatName val="0"/>
          <c:showSerName val="0"/>
          <c:showPercent val="0"/>
          <c:showBubbleSize val="0"/>
        </c:dLbls>
        <c:marker val="1"/>
        <c:smooth val="0"/>
        <c:axId val="148484096"/>
        <c:axId val="148486016"/>
      </c:lineChart>
      <c:dateAx>
        <c:axId val="148484096"/>
        <c:scaling>
          <c:orientation val="minMax"/>
        </c:scaling>
        <c:delete val="1"/>
        <c:axPos val="b"/>
        <c:numFmt formatCode="ge" sourceLinked="1"/>
        <c:majorTickMark val="none"/>
        <c:minorTickMark val="none"/>
        <c:tickLblPos val="none"/>
        <c:crossAx val="148486016"/>
        <c:crosses val="autoZero"/>
        <c:auto val="1"/>
        <c:lblOffset val="100"/>
        <c:baseTimeUnit val="years"/>
      </c:dateAx>
      <c:valAx>
        <c:axId val="1484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222.36</c:v>
                </c:pt>
                <c:pt idx="1">
                  <c:v>227.79</c:v>
                </c:pt>
                <c:pt idx="2">
                  <c:v>217.43</c:v>
                </c:pt>
                <c:pt idx="3">
                  <c:v>219.82</c:v>
                </c:pt>
                <c:pt idx="4">
                  <c:v>222.44</c:v>
                </c:pt>
              </c:numCache>
            </c:numRef>
          </c:val>
          <c:extLst>
            <c:ext xmlns:c16="http://schemas.microsoft.com/office/drawing/2014/chart" uri="{C3380CC4-5D6E-409C-BE32-E72D297353CC}">
              <c16:uniqueId val="{00000000-17F1-48ED-B963-45DA021CBC95}"/>
            </c:ext>
          </c:extLst>
        </c:ser>
        <c:dLbls>
          <c:showLegendKey val="0"/>
          <c:showVal val="0"/>
          <c:showCatName val="0"/>
          <c:showSerName val="0"/>
          <c:showPercent val="0"/>
          <c:showBubbleSize val="0"/>
        </c:dLbls>
        <c:gapWidth val="150"/>
        <c:axId val="148520320"/>
        <c:axId val="1485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17F1-48ED-B963-45DA021CBC95}"/>
            </c:ext>
          </c:extLst>
        </c:ser>
        <c:dLbls>
          <c:showLegendKey val="0"/>
          <c:showVal val="0"/>
          <c:showCatName val="0"/>
          <c:showSerName val="0"/>
          <c:showPercent val="0"/>
          <c:showBubbleSize val="0"/>
        </c:dLbls>
        <c:marker val="1"/>
        <c:smooth val="0"/>
        <c:axId val="148520320"/>
        <c:axId val="148530688"/>
      </c:lineChart>
      <c:dateAx>
        <c:axId val="148520320"/>
        <c:scaling>
          <c:orientation val="minMax"/>
        </c:scaling>
        <c:delete val="1"/>
        <c:axPos val="b"/>
        <c:numFmt formatCode="ge" sourceLinked="1"/>
        <c:majorTickMark val="none"/>
        <c:minorTickMark val="none"/>
        <c:tickLblPos val="none"/>
        <c:crossAx val="148530688"/>
        <c:crosses val="autoZero"/>
        <c:auto val="1"/>
        <c:lblOffset val="100"/>
        <c:baseTimeUnit val="years"/>
      </c:dateAx>
      <c:valAx>
        <c:axId val="1485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山形県　長井市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27554</v>
      </c>
      <c r="AM8" s="61"/>
      <c r="AN8" s="61"/>
      <c r="AO8" s="61"/>
      <c r="AP8" s="61"/>
      <c r="AQ8" s="61"/>
      <c r="AR8" s="61"/>
      <c r="AS8" s="61"/>
      <c r="AT8" s="51">
        <f>データ!$S$6</f>
        <v>214.67</v>
      </c>
      <c r="AU8" s="52"/>
      <c r="AV8" s="52"/>
      <c r="AW8" s="52"/>
      <c r="AX8" s="52"/>
      <c r="AY8" s="52"/>
      <c r="AZ8" s="52"/>
      <c r="BA8" s="52"/>
      <c r="BB8" s="53">
        <f>データ!$T$6</f>
        <v>128.36000000000001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46.14</v>
      </c>
      <c r="J10" s="52"/>
      <c r="K10" s="52"/>
      <c r="L10" s="52"/>
      <c r="M10" s="52"/>
      <c r="N10" s="52"/>
      <c r="O10" s="64"/>
      <c r="P10" s="53">
        <f>データ!$P$6</f>
        <v>97.47</v>
      </c>
      <c r="Q10" s="53"/>
      <c r="R10" s="53"/>
      <c r="S10" s="53"/>
      <c r="T10" s="53"/>
      <c r="U10" s="53"/>
      <c r="V10" s="53"/>
      <c r="W10" s="61">
        <f>データ!$Q$6</f>
        <v>4212</v>
      </c>
      <c r="X10" s="61"/>
      <c r="Y10" s="61"/>
      <c r="Z10" s="61"/>
      <c r="AA10" s="61"/>
      <c r="AB10" s="61"/>
      <c r="AC10" s="61"/>
      <c r="AD10" s="2"/>
      <c r="AE10" s="2"/>
      <c r="AF10" s="2"/>
      <c r="AG10" s="2"/>
      <c r="AH10" s="5"/>
      <c r="AI10" s="5"/>
      <c r="AJ10" s="5"/>
      <c r="AK10" s="5"/>
      <c r="AL10" s="61">
        <f>データ!$U$6</f>
        <v>26814</v>
      </c>
      <c r="AM10" s="61"/>
      <c r="AN10" s="61"/>
      <c r="AO10" s="61"/>
      <c r="AP10" s="61"/>
      <c r="AQ10" s="61"/>
      <c r="AR10" s="61"/>
      <c r="AS10" s="61"/>
      <c r="AT10" s="51">
        <f>データ!$V$6</f>
        <v>61</v>
      </c>
      <c r="AU10" s="52"/>
      <c r="AV10" s="52"/>
      <c r="AW10" s="52"/>
      <c r="AX10" s="52"/>
      <c r="AY10" s="52"/>
      <c r="AZ10" s="52"/>
      <c r="BA10" s="52"/>
      <c r="BB10" s="53">
        <f>データ!$W$6</f>
        <v>439.57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62090</v>
      </c>
      <c r="D6" s="34">
        <f t="shared" si="3"/>
        <v>46</v>
      </c>
      <c r="E6" s="34">
        <f t="shared" si="3"/>
        <v>1</v>
      </c>
      <c r="F6" s="34">
        <f t="shared" si="3"/>
        <v>0</v>
      </c>
      <c r="G6" s="34">
        <f t="shared" si="3"/>
        <v>1</v>
      </c>
      <c r="H6" s="34" t="str">
        <f t="shared" si="3"/>
        <v>山形県　長井市</v>
      </c>
      <c r="I6" s="34" t="str">
        <f t="shared" si="3"/>
        <v>法適用</v>
      </c>
      <c r="J6" s="34" t="str">
        <f t="shared" si="3"/>
        <v>水道事業</v>
      </c>
      <c r="K6" s="34" t="str">
        <f t="shared" si="3"/>
        <v>末端給水事業</v>
      </c>
      <c r="L6" s="34" t="str">
        <f t="shared" si="3"/>
        <v>A6</v>
      </c>
      <c r="M6" s="34">
        <f t="shared" si="3"/>
        <v>0</v>
      </c>
      <c r="N6" s="35" t="str">
        <f t="shared" si="3"/>
        <v>-</v>
      </c>
      <c r="O6" s="35">
        <f t="shared" si="3"/>
        <v>46.14</v>
      </c>
      <c r="P6" s="35">
        <f t="shared" si="3"/>
        <v>97.47</v>
      </c>
      <c r="Q6" s="35">
        <f t="shared" si="3"/>
        <v>4212</v>
      </c>
      <c r="R6" s="35">
        <f t="shared" si="3"/>
        <v>27554</v>
      </c>
      <c r="S6" s="35">
        <f t="shared" si="3"/>
        <v>214.67</v>
      </c>
      <c r="T6" s="35">
        <f t="shared" si="3"/>
        <v>128.36000000000001</v>
      </c>
      <c r="U6" s="35">
        <f t="shared" si="3"/>
        <v>26814</v>
      </c>
      <c r="V6" s="35">
        <f t="shared" si="3"/>
        <v>61</v>
      </c>
      <c r="W6" s="35">
        <f t="shared" si="3"/>
        <v>439.57</v>
      </c>
      <c r="X6" s="36">
        <f>IF(X7="",NA(),X7)</f>
        <v>106.01</v>
      </c>
      <c r="Y6" s="36">
        <f t="shared" ref="Y6:AG6" si="4">IF(Y7="",NA(),Y7)</f>
        <v>104.52</v>
      </c>
      <c r="Z6" s="36">
        <f t="shared" si="4"/>
        <v>108.74</v>
      </c>
      <c r="AA6" s="36">
        <f t="shared" si="4"/>
        <v>108.82</v>
      </c>
      <c r="AB6" s="36">
        <f t="shared" si="4"/>
        <v>107.82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1322.19</v>
      </c>
      <c r="AU6" s="36">
        <f t="shared" ref="AU6:BC6" si="6">IF(AU7="",NA(),AU7)</f>
        <v>715.34</v>
      </c>
      <c r="AV6" s="36">
        <f t="shared" si="6"/>
        <v>183.71</v>
      </c>
      <c r="AW6" s="36">
        <f t="shared" si="6"/>
        <v>209.93</v>
      </c>
      <c r="AX6" s="36">
        <f t="shared" si="6"/>
        <v>191.51</v>
      </c>
      <c r="AY6" s="36">
        <f t="shared" si="6"/>
        <v>915.5</v>
      </c>
      <c r="AZ6" s="36">
        <f t="shared" si="6"/>
        <v>963.24</v>
      </c>
      <c r="BA6" s="36">
        <f t="shared" si="6"/>
        <v>381.53</v>
      </c>
      <c r="BB6" s="36">
        <f t="shared" si="6"/>
        <v>391.54</v>
      </c>
      <c r="BC6" s="36">
        <f t="shared" si="6"/>
        <v>384.34</v>
      </c>
      <c r="BD6" s="35" t="str">
        <f>IF(BD7="","",IF(BD7="-","【-】","【"&amp;SUBSTITUTE(TEXT(BD7,"#,##0.00"),"-","△")&amp;"】"))</f>
        <v>【262.87】</v>
      </c>
      <c r="BE6" s="36">
        <f>IF(BE7="",NA(),BE7)</f>
        <v>765.78</v>
      </c>
      <c r="BF6" s="36">
        <f t="shared" ref="BF6:BN6" si="7">IF(BF7="",NA(),BF7)</f>
        <v>748.28</v>
      </c>
      <c r="BG6" s="36">
        <f t="shared" si="7"/>
        <v>714.57</v>
      </c>
      <c r="BH6" s="36">
        <f t="shared" si="7"/>
        <v>697.21</v>
      </c>
      <c r="BI6" s="36">
        <f t="shared" si="7"/>
        <v>664.73</v>
      </c>
      <c r="BJ6" s="36">
        <f t="shared" si="7"/>
        <v>404.78</v>
      </c>
      <c r="BK6" s="36">
        <f t="shared" si="7"/>
        <v>400.38</v>
      </c>
      <c r="BL6" s="36">
        <f t="shared" si="7"/>
        <v>393.27</v>
      </c>
      <c r="BM6" s="36">
        <f t="shared" si="7"/>
        <v>386.97</v>
      </c>
      <c r="BN6" s="36">
        <f t="shared" si="7"/>
        <v>380.58</v>
      </c>
      <c r="BO6" s="35" t="str">
        <f>IF(BO7="","",IF(BO7="-","【-】","【"&amp;SUBSTITUTE(TEXT(BO7,"#,##0.00"),"-","△")&amp;"】"))</f>
        <v>【270.87】</v>
      </c>
      <c r="BP6" s="36">
        <f>IF(BP7="",NA(),BP7)</f>
        <v>101.88</v>
      </c>
      <c r="BQ6" s="36">
        <f t="shared" ref="BQ6:BY6" si="8">IF(BQ7="",NA(),BQ7)</f>
        <v>100.18</v>
      </c>
      <c r="BR6" s="36">
        <f t="shared" si="8"/>
        <v>105.11</v>
      </c>
      <c r="BS6" s="36">
        <f t="shared" si="8"/>
        <v>104.59</v>
      </c>
      <c r="BT6" s="36">
        <f t="shared" si="8"/>
        <v>103.98</v>
      </c>
      <c r="BU6" s="36">
        <f t="shared" si="8"/>
        <v>98.07</v>
      </c>
      <c r="BV6" s="36">
        <f t="shared" si="8"/>
        <v>96.56</v>
      </c>
      <c r="BW6" s="36">
        <f t="shared" si="8"/>
        <v>100.47</v>
      </c>
      <c r="BX6" s="36">
        <f t="shared" si="8"/>
        <v>101.72</v>
      </c>
      <c r="BY6" s="36">
        <f t="shared" si="8"/>
        <v>102.38</v>
      </c>
      <c r="BZ6" s="35" t="str">
        <f>IF(BZ7="","",IF(BZ7="-","【-】","【"&amp;SUBSTITUTE(TEXT(BZ7,"#,##0.00"),"-","△")&amp;"】"))</f>
        <v>【105.59】</v>
      </c>
      <c r="CA6" s="36">
        <f>IF(CA7="",NA(),CA7)</f>
        <v>222.36</v>
      </c>
      <c r="CB6" s="36">
        <f t="shared" ref="CB6:CJ6" si="9">IF(CB7="",NA(),CB7)</f>
        <v>227.79</v>
      </c>
      <c r="CC6" s="36">
        <f t="shared" si="9"/>
        <v>217.43</v>
      </c>
      <c r="CD6" s="36">
        <f t="shared" si="9"/>
        <v>219.82</v>
      </c>
      <c r="CE6" s="36">
        <f t="shared" si="9"/>
        <v>222.44</v>
      </c>
      <c r="CF6" s="36">
        <f t="shared" si="9"/>
        <v>172.26</v>
      </c>
      <c r="CG6" s="36">
        <f t="shared" si="9"/>
        <v>177.14</v>
      </c>
      <c r="CH6" s="36">
        <f t="shared" si="9"/>
        <v>169.82</v>
      </c>
      <c r="CI6" s="36">
        <f t="shared" si="9"/>
        <v>168.2</v>
      </c>
      <c r="CJ6" s="36">
        <f t="shared" si="9"/>
        <v>168.67</v>
      </c>
      <c r="CK6" s="35" t="str">
        <f>IF(CK7="","",IF(CK7="-","【-】","【"&amp;SUBSTITUTE(TEXT(CK7,"#,##0.00"),"-","△")&amp;"】"))</f>
        <v>【163.27】</v>
      </c>
      <c r="CL6" s="36">
        <f>IF(CL7="",NA(),CL7)</f>
        <v>55.99</v>
      </c>
      <c r="CM6" s="36">
        <f t="shared" ref="CM6:CU6" si="10">IF(CM7="",NA(),CM7)</f>
        <v>54.76</v>
      </c>
      <c r="CN6" s="36">
        <f t="shared" si="10"/>
        <v>54.55</v>
      </c>
      <c r="CO6" s="36">
        <f t="shared" si="10"/>
        <v>54.86</v>
      </c>
      <c r="CP6" s="36">
        <f t="shared" si="10"/>
        <v>55</v>
      </c>
      <c r="CQ6" s="36">
        <f t="shared" si="10"/>
        <v>55.68</v>
      </c>
      <c r="CR6" s="36">
        <f t="shared" si="10"/>
        <v>55.64</v>
      </c>
      <c r="CS6" s="36">
        <f t="shared" si="10"/>
        <v>55.13</v>
      </c>
      <c r="CT6" s="36">
        <f t="shared" si="10"/>
        <v>54.77</v>
      </c>
      <c r="CU6" s="36">
        <f t="shared" si="10"/>
        <v>54.92</v>
      </c>
      <c r="CV6" s="35" t="str">
        <f>IF(CV7="","",IF(CV7="-","【-】","【"&amp;SUBSTITUTE(TEXT(CV7,"#,##0.00"),"-","△")&amp;"】"))</f>
        <v>【59.94】</v>
      </c>
      <c r="CW6" s="36">
        <f>IF(CW7="",NA(),CW7)</f>
        <v>82.28</v>
      </c>
      <c r="CX6" s="36">
        <f t="shared" ref="CX6:DF6" si="11">IF(CX7="",NA(),CX7)</f>
        <v>82.33</v>
      </c>
      <c r="CY6" s="36">
        <f t="shared" si="11"/>
        <v>82.53</v>
      </c>
      <c r="CZ6" s="36">
        <f t="shared" si="11"/>
        <v>81.3</v>
      </c>
      <c r="DA6" s="36">
        <f t="shared" si="11"/>
        <v>80.819999999999993</v>
      </c>
      <c r="DB6" s="36">
        <f t="shared" si="11"/>
        <v>83.18</v>
      </c>
      <c r="DC6" s="36">
        <f t="shared" si="11"/>
        <v>83.09</v>
      </c>
      <c r="DD6" s="36">
        <f t="shared" si="11"/>
        <v>83</v>
      </c>
      <c r="DE6" s="36">
        <f t="shared" si="11"/>
        <v>82.89</v>
      </c>
      <c r="DF6" s="36">
        <f t="shared" si="11"/>
        <v>82.66</v>
      </c>
      <c r="DG6" s="35" t="str">
        <f>IF(DG7="","",IF(DG7="-","【-】","【"&amp;SUBSTITUTE(TEXT(DG7,"#,##0.00"),"-","△")&amp;"】"))</f>
        <v>【90.22】</v>
      </c>
      <c r="DH6" s="36">
        <f>IF(DH7="",NA(),DH7)</f>
        <v>41.34</v>
      </c>
      <c r="DI6" s="36">
        <f t="shared" ref="DI6:DQ6" si="12">IF(DI7="",NA(),DI7)</f>
        <v>43.11</v>
      </c>
      <c r="DJ6" s="36">
        <f t="shared" si="12"/>
        <v>47.35</v>
      </c>
      <c r="DK6" s="36">
        <f t="shared" si="12"/>
        <v>49</v>
      </c>
      <c r="DL6" s="36">
        <f t="shared" si="12"/>
        <v>50.78</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6">
        <f t="shared" si="13"/>
        <v>1.77</v>
      </c>
      <c r="DW6" s="36">
        <f t="shared" si="13"/>
        <v>1.42</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0.32</v>
      </c>
      <c r="EE6" s="36">
        <f t="shared" ref="EE6:EM6" si="14">IF(EE7="",NA(),EE7)</f>
        <v>0.23</v>
      </c>
      <c r="EF6" s="36">
        <f t="shared" si="14"/>
        <v>0.65</v>
      </c>
      <c r="EG6" s="36">
        <f t="shared" si="14"/>
        <v>0.22</v>
      </c>
      <c r="EH6" s="36">
        <f t="shared" si="14"/>
        <v>0.37</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62090</v>
      </c>
      <c r="D7" s="38">
        <v>46</v>
      </c>
      <c r="E7" s="38">
        <v>1</v>
      </c>
      <c r="F7" s="38">
        <v>0</v>
      </c>
      <c r="G7" s="38">
        <v>1</v>
      </c>
      <c r="H7" s="38" t="s">
        <v>105</v>
      </c>
      <c r="I7" s="38" t="s">
        <v>106</v>
      </c>
      <c r="J7" s="38" t="s">
        <v>107</v>
      </c>
      <c r="K7" s="38" t="s">
        <v>108</v>
      </c>
      <c r="L7" s="38" t="s">
        <v>109</v>
      </c>
      <c r="M7" s="38"/>
      <c r="N7" s="39" t="s">
        <v>110</v>
      </c>
      <c r="O7" s="39">
        <v>46.14</v>
      </c>
      <c r="P7" s="39">
        <v>97.47</v>
      </c>
      <c r="Q7" s="39">
        <v>4212</v>
      </c>
      <c r="R7" s="39">
        <v>27554</v>
      </c>
      <c r="S7" s="39">
        <v>214.67</v>
      </c>
      <c r="T7" s="39">
        <v>128.36000000000001</v>
      </c>
      <c r="U7" s="39">
        <v>26814</v>
      </c>
      <c r="V7" s="39">
        <v>61</v>
      </c>
      <c r="W7" s="39">
        <v>439.57</v>
      </c>
      <c r="X7" s="39">
        <v>106.01</v>
      </c>
      <c r="Y7" s="39">
        <v>104.52</v>
      </c>
      <c r="Z7" s="39">
        <v>108.74</v>
      </c>
      <c r="AA7" s="39">
        <v>108.82</v>
      </c>
      <c r="AB7" s="39">
        <v>107.82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1322.19</v>
      </c>
      <c r="AU7" s="39">
        <v>715.34</v>
      </c>
      <c r="AV7" s="39">
        <v>183.71</v>
      </c>
      <c r="AW7" s="39">
        <v>209.93</v>
      </c>
      <c r="AX7" s="39">
        <v>191.51</v>
      </c>
      <c r="AY7" s="39">
        <v>915.5</v>
      </c>
      <c r="AZ7" s="39">
        <v>963.24</v>
      </c>
      <c r="BA7" s="39">
        <v>381.53</v>
      </c>
      <c r="BB7" s="39">
        <v>391.54</v>
      </c>
      <c r="BC7" s="39">
        <v>384.34</v>
      </c>
      <c r="BD7" s="39">
        <v>262.87</v>
      </c>
      <c r="BE7" s="39">
        <v>765.78</v>
      </c>
      <c r="BF7" s="39">
        <v>748.28</v>
      </c>
      <c r="BG7" s="39">
        <v>714.57</v>
      </c>
      <c r="BH7" s="39">
        <v>697.21</v>
      </c>
      <c r="BI7" s="39">
        <v>664.73</v>
      </c>
      <c r="BJ7" s="39">
        <v>404.78</v>
      </c>
      <c r="BK7" s="39">
        <v>400.38</v>
      </c>
      <c r="BL7" s="39">
        <v>393.27</v>
      </c>
      <c r="BM7" s="39">
        <v>386.97</v>
      </c>
      <c r="BN7" s="39">
        <v>380.58</v>
      </c>
      <c r="BO7" s="39">
        <v>270.87</v>
      </c>
      <c r="BP7" s="39">
        <v>101.88</v>
      </c>
      <c r="BQ7" s="39">
        <v>100.18</v>
      </c>
      <c r="BR7" s="39">
        <v>105.11</v>
      </c>
      <c r="BS7" s="39">
        <v>104.59</v>
      </c>
      <c r="BT7" s="39">
        <v>103.98</v>
      </c>
      <c r="BU7" s="39">
        <v>98.07</v>
      </c>
      <c r="BV7" s="39">
        <v>96.56</v>
      </c>
      <c r="BW7" s="39">
        <v>100.47</v>
      </c>
      <c r="BX7" s="39">
        <v>101.72</v>
      </c>
      <c r="BY7" s="39">
        <v>102.38</v>
      </c>
      <c r="BZ7" s="39">
        <v>105.59</v>
      </c>
      <c r="CA7" s="39">
        <v>222.36</v>
      </c>
      <c r="CB7" s="39">
        <v>227.79</v>
      </c>
      <c r="CC7" s="39">
        <v>217.43</v>
      </c>
      <c r="CD7" s="39">
        <v>219.82</v>
      </c>
      <c r="CE7" s="39">
        <v>222.44</v>
      </c>
      <c r="CF7" s="39">
        <v>172.26</v>
      </c>
      <c r="CG7" s="39">
        <v>177.14</v>
      </c>
      <c r="CH7" s="39">
        <v>169.82</v>
      </c>
      <c r="CI7" s="39">
        <v>168.2</v>
      </c>
      <c r="CJ7" s="39">
        <v>168.67</v>
      </c>
      <c r="CK7" s="39">
        <v>163.27000000000001</v>
      </c>
      <c r="CL7" s="39">
        <v>55.99</v>
      </c>
      <c r="CM7" s="39">
        <v>54.76</v>
      </c>
      <c r="CN7" s="39">
        <v>54.55</v>
      </c>
      <c r="CO7" s="39">
        <v>54.86</v>
      </c>
      <c r="CP7" s="39">
        <v>55</v>
      </c>
      <c r="CQ7" s="39">
        <v>55.68</v>
      </c>
      <c r="CR7" s="39">
        <v>55.64</v>
      </c>
      <c r="CS7" s="39">
        <v>55.13</v>
      </c>
      <c r="CT7" s="39">
        <v>54.77</v>
      </c>
      <c r="CU7" s="39">
        <v>54.92</v>
      </c>
      <c r="CV7" s="39">
        <v>59.94</v>
      </c>
      <c r="CW7" s="39">
        <v>82.28</v>
      </c>
      <c r="CX7" s="39">
        <v>82.33</v>
      </c>
      <c r="CY7" s="39">
        <v>82.53</v>
      </c>
      <c r="CZ7" s="39">
        <v>81.3</v>
      </c>
      <c r="DA7" s="39">
        <v>80.819999999999993</v>
      </c>
      <c r="DB7" s="39">
        <v>83.18</v>
      </c>
      <c r="DC7" s="39">
        <v>83.09</v>
      </c>
      <c r="DD7" s="39">
        <v>83</v>
      </c>
      <c r="DE7" s="39">
        <v>82.89</v>
      </c>
      <c r="DF7" s="39">
        <v>82.66</v>
      </c>
      <c r="DG7" s="39">
        <v>90.22</v>
      </c>
      <c r="DH7" s="39">
        <v>41.34</v>
      </c>
      <c r="DI7" s="39">
        <v>43.11</v>
      </c>
      <c r="DJ7" s="39">
        <v>47.35</v>
      </c>
      <c r="DK7" s="39">
        <v>49</v>
      </c>
      <c r="DL7" s="39">
        <v>50.78</v>
      </c>
      <c r="DM7" s="39">
        <v>38.07</v>
      </c>
      <c r="DN7" s="39">
        <v>39.06</v>
      </c>
      <c r="DO7" s="39">
        <v>46.66</v>
      </c>
      <c r="DP7" s="39">
        <v>47.46</v>
      </c>
      <c r="DQ7" s="39">
        <v>48.49</v>
      </c>
      <c r="DR7" s="39">
        <v>47.91</v>
      </c>
      <c r="DS7" s="39">
        <v>0</v>
      </c>
      <c r="DT7" s="39">
        <v>0</v>
      </c>
      <c r="DU7" s="39">
        <v>0</v>
      </c>
      <c r="DV7" s="39">
        <v>1.77</v>
      </c>
      <c r="DW7" s="39">
        <v>1.42</v>
      </c>
      <c r="DX7" s="39">
        <v>7.73</v>
      </c>
      <c r="DY7" s="39">
        <v>8.8699999999999992</v>
      </c>
      <c r="DZ7" s="39">
        <v>9.85</v>
      </c>
      <c r="EA7" s="39">
        <v>9.7100000000000009</v>
      </c>
      <c r="EB7" s="39">
        <v>12.79</v>
      </c>
      <c r="EC7" s="39">
        <v>15</v>
      </c>
      <c r="ED7" s="39">
        <v>0.32</v>
      </c>
      <c r="EE7" s="39">
        <v>0.23</v>
      </c>
      <c r="EF7" s="39">
        <v>0.65</v>
      </c>
      <c r="EG7" s="39">
        <v>0.22</v>
      </c>
      <c r="EH7" s="39">
        <v>0.37</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2018-02-06T01:08:01Z</cp:lastPrinted>
  <dcterms:created xsi:type="dcterms:W3CDTF">2017-12-25T01:22:28Z</dcterms:created>
  <dcterms:modified xsi:type="dcterms:W3CDTF">2018-02-27T00:11:56Z</dcterms:modified>
  <cp:category/>
</cp:coreProperties>
</file>