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10_上下水道課\040_下水道推進係\030 浄化槽\経営比較分析\H30\"/>
    </mc:Choice>
  </mc:AlternateContent>
  <workbookProtection workbookAlgorithmName="SHA-512" workbookHashValue="aonvfY2wBK230G2r/E9qx0dMPFzvmVOEHylVkFy827TokkOmuHksYKGcvlrRqlN6dRh9VWpjvuLV/X/FWsAHVg==" workbookSaltValue="RDXfQyhEahqiFmfEXEd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<sst xmlns="http://schemas.openxmlformats.org/spreadsheetml/2006/main" count="251" uniqueCount="124">
  <si>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</si>
  <si>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</si>
  <si>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</si>
  <si>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</si>
  <si>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</si>
  <si>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</si>
  <si>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</si>
  <si>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</si>
  <si>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</si>
  <si>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</si>
  <si>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</si>
  <si>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</si>
  <si>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</si>
  <si>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</si>
  <si>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</si>
  <si>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</si>
  <si>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</si>
  <si>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</si>
  <si>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</si>
  <si>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</si>
  <si>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</si>
  <si>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</si>
  <si>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</si>
  <si>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</si>
  <si>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</si>
  <si>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</si>
  <si>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</si>
  <si>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</si>
  <si>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</si>
  <si>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</si>
  <si>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</si>
  <si>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</si>
  <si>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</si>
  <si>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</si>
  <si>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</si>
  <si>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</si>
  <si>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</si>
  <si>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</si>
  <si>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</si>
  <si>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</si>
  <si>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</si>
  <si>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</si>
  <si>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</si>
  <si>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</si>
  <si>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</si>
  <si>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</si>
  <si>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</si>
  <si>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</si>
  <si>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</si>
  <si>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</si>
  <si>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</si>
  <si>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</si>
  <si>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</si>
  <si>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</si>
  <si>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</si>
  <si>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</si>
  <si>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</si>
  <si>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</si>
  <si>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</si>
  <si>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</si>
  <si>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</si>
  <si>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</si>
  <si>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</si>
  <si>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</si>
  <si>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</si>
  <si>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</si>
  <si>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</si>
  <si>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</si>
  <si>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</si>
  <si>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</si>
  <si>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</si>
  <si>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</si>
  <si>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</si>
  <si>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</si>
  <si>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</si>
  <si>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</si>
  <si>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</si>
  <si>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</si>
  <si>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</si>
  <si>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</si>
  <si>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</si>
  <si>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</si>
  <si>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</si>
  <si>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</si>
  <si>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</si>
  <si>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</si>
  <si>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</si>
  <si>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</si>
  <si>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</si>
  <si>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</si>
  <si>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</si>
  <si>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</si>
  <si>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</si>
  <si>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</si>
  <si>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</si>
  <si>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</si>
  <si>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</si>
  <si>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</si>
  <si>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</si>
  <si>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</si>
  <si>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</si>
  <si>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</si>
  <si>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</si>
  <si>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</si>
  <si>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</si>
  <si>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</si>
  <si>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</si>
  <si>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</si>
  <si>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</si>
  <si>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</si>
  <si>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</si>
  <si>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</si>
  <si>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</si>
  <si>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</si>
  <si>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</si>
  <si>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</si>
  <si>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</si>
  <si>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</si>
  <si>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</si>
  <si>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</si>
  <si>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</si>
  <si>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化を推進するには、主な収益である使用料金の改定を実施するべきだが、他市町村や本市の下水道使用料金、人槽あたりの実使用人員等を考慮するとなかなか踏み切れない状況である。しかし、今後、維持管理費の増加や単価改定などにより、現在の料金収入では賄えない状況になる場合、改定を検討せざるを得ないと考える。
現在、歳入の一部を一般会計繰入金（全体の13％）に依存せざるを得ない状況であり、維持管理費の増加が繰入金増加につながるため、経費削減は必要不可欠だが、必要経費でもあるため最小限に留める努力が必要である。また、現在2020年4月から地方公営企業法適用に向けて取り組んでおり、法適用することで現在の経営状況が明確になるため、これを踏まえたうえで、効果的・計画的な戦略を考えていかなくてはならない。</t>
    <rPh sb="0" eb="2">
      <t>ケイエイ</t>
    </rPh>
    <rPh sb="3" eb="6">
      <t>ケンゼンカ</t>
    </rPh>
    <rPh sb="7" eb="9">
      <t>スイシン</t>
    </rPh>
    <rPh sb="14" eb="15">
      <t>オモ</t>
    </rPh>
    <rPh sb="16" eb="18">
      <t>シュウエキ</t>
    </rPh>
    <phoneticPr fontId="4"/>
  </si>
  <si>
    <t>①本市の料金設定は、維持管理に必要な最低限度の料金で設定しており、地方債償還金については、一般会計繰入金に依存している状態である。整備基数も年々減少傾向にあるため、料金収入の大幅な増加は今後見込めず、併せて新規整備した分、地方債は増加していく。そのため、経営改善に向けた料金改定などに取り組んでいかなくてはならない。
④地方債償還金については、一般会計繰入金にて賄っているため、料金収入に対する地方債現残高の割合は０(ゼロ)となる。
⑤本市の料金収入は、①のとおりとなっているため
維持管理費以外の部分については、一般会計繰入金に依存している状況である。料金改定等検討していかなくてはならない。
⑥類似団体と比較しても良好な数値ではあるが、今年度から有収水量の統計方法を見直したため今年度については高騰している。今後、設置基数の増加とともに原価上昇も大いに考えられるため注視していく必要がある。
⑦人口減少や核家族の増加によりスペック過大となっている家屋も少なくない状況である。今後も人口減少が進んでいくことや使用休止なども推測されるため、引き続き使用人員に見合った人槽算定をしていく必要がある。
⑧利用者の希望により設置する事業であるため水洗化率は100％となる。</t>
    <rPh sb="26" eb="28">
      <t>セッテイ</t>
    </rPh>
    <rPh sb="160" eb="163">
      <t>チホウサイ</t>
    </rPh>
    <rPh sb="163" eb="165">
      <t>ショウカン</t>
    </rPh>
    <rPh sb="165" eb="166">
      <t>キン</t>
    </rPh>
    <rPh sb="172" eb="174">
      <t>イッパン</t>
    </rPh>
    <rPh sb="174" eb="176">
      <t>カイケイ</t>
    </rPh>
    <rPh sb="176" eb="178">
      <t>クリイレ</t>
    </rPh>
    <rPh sb="178" eb="179">
      <t>キン</t>
    </rPh>
    <rPh sb="181" eb="182">
      <t>マカナ</t>
    </rPh>
    <rPh sb="189" eb="191">
      <t>リョウキン</t>
    </rPh>
    <rPh sb="191" eb="193">
      <t>シュウニュウ</t>
    </rPh>
    <rPh sb="194" eb="195">
      <t>タイ</t>
    </rPh>
    <rPh sb="197" eb="200">
      <t>チホウサイ</t>
    </rPh>
    <rPh sb="200" eb="201">
      <t>ゲン</t>
    </rPh>
    <rPh sb="201" eb="203">
      <t>ザンダカ</t>
    </rPh>
    <rPh sb="204" eb="206">
      <t>ワリアイ</t>
    </rPh>
    <rPh sb="218" eb="219">
      <t>ホン</t>
    </rPh>
    <rPh sb="219" eb="220">
      <t>シ</t>
    </rPh>
    <rPh sb="221" eb="223">
      <t>リョウキン</t>
    </rPh>
    <rPh sb="223" eb="225">
      <t>シュウニュウ</t>
    </rPh>
    <rPh sb="241" eb="243">
      <t>イジ</t>
    </rPh>
    <rPh sb="243" eb="246">
      <t>カンリヒ</t>
    </rPh>
    <rPh sb="246" eb="248">
      <t>イガイ</t>
    </rPh>
    <rPh sb="249" eb="251">
      <t>ブブン</t>
    </rPh>
    <rPh sb="257" eb="259">
      <t>イッパン</t>
    </rPh>
    <rPh sb="259" eb="261">
      <t>カイケイ</t>
    </rPh>
    <rPh sb="261" eb="263">
      <t>クリイレ</t>
    </rPh>
    <rPh sb="263" eb="264">
      <t>キン</t>
    </rPh>
    <rPh sb="265" eb="267">
      <t>イゾン</t>
    </rPh>
    <rPh sb="271" eb="273">
      <t>ジョウキョウ</t>
    </rPh>
    <rPh sb="277" eb="279">
      <t>リョウキン</t>
    </rPh>
    <rPh sb="279" eb="281">
      <t>カイテイ</t>
    </rPh>
    <rPh sb="281" eb="282">
      <t>トウ</t>
    </rPh>
    <rPh sb="282" eb="284">
      <t>ケントウ</t>
    </rPh>
    <rPh sb="299" eb="301">
      <t>ルイジ</t>
    </rPh>
    <rPh sb="301" eb="303">
      <t>ダンタイ</t>
    </rPh>
    <rPh sb="304" eb="306">
      <t>ヒカク</t>
    </rPh>
    <rPh sb="309" eb="311">
      <t>リョウコウ</t>
    </rPh>
    <rPh sb="312" eb="314">
      <t>スウチ</t>
    </rPh>
    <rPh sb="320" eb="323">
      <t>コンネンド</t>
    </rPh>
    <rPh sb="325" eb="327">
      <t>ユウシュウ</t>
    </rPh>
    <rPh sb="327" eb="329">
      <t>スイリョウ</t>
    </rPh>
    <rPh sb="330" eb="332">
      <t>トウケイ</t>
    </rPh>
    <rPh sb="332" eb="334">
      <t>ホウホウ</t>
    </rPh>
    <rPh sb="335" eb="337">
      <t>ミナオ</t>
    </rPh>
    <rPh sb="341" eb="344">
      <t>コンネンド</t>
    </rPh>
    <rPh sb="349" eb="351">
      <t>コウトウ</t>
    </rPh>
    <rPh sb="359" eb="361">
      <t>セッチ</t>
    </rPh>
    <rPh sb="361" eb="363">
      <t>キスウ</t>
    </rPh>
    <rPh sb="364" eb="366">
      <t>ゾウカ</t>
    </rPh>
    <rPh sb="370" eb="372">
      <t>ゲンカ</t>
    </rPh>
    <rPh sb="372" eb="374">
      <t>ジョウショウ</t>
    </rPh>
    <rPh sb="375" eb="376">
      <t>オオ</t>
    </rPh>
    <rPh sb="378" eb="379">
      <t>カンガ</t>
    </rPh>
    <rPh sb="385" eb="387">
      <t>チュウシ</t>
    </rPh>
    <rPh sb="391" eb="393">
      <t>ヒツヨウ</t>
    </rPh>
    <rPh sb="399" eb="401">
      <t>ジンコウ</t>
    </rPh>
    <rPh sb="401" eb="403">
      <t>ゲンショウ</t>
    </rPh>
    <rPh sb="404" eb="407">
      <t>カクカゾク</t>
    </rPh>
    <rPh sb="408" eb="410">
      <t>ゾウカ</t>
    </rPh>
    <rPh sb="417" eb="419">
      <t>カダイ</t>
    </rPh>
    <rPh sb="425" eb="427">
      <t>カオク</t>
    </rPh>
    <rPh sb="428" eb="429">
      <t>スク</t>
    </rPh>
    <rPh sb="433" eb="435">
      <t>ジョウキョウ</t>
    </rPh>
    <rPh sb="439" eb="441">
      <t>コンゴ</t>
    </rPh>
    <rPh sb="442" eb="444">
      <t>ジンコウ</t>
    </rPh>
    <rPh sb="444" eb="446">
      <t>ゲンショウ</t>
    </rPh>
    <rPh sb="447" eb="448">
      <t>スス</t>
    </rPh>
    <rPh sb="455" eb="457">
      <t>シヨウ</t>
    </rPh>
    <rPh sb="457" eb="459">
      <t>キュウシ</t>
    </rPh>
    <rPh sb="462" eb="464">
      <t>スイソク</t>
    </rPh>
    <rPh sb="470" eb="471">
      <t>ヒ</t>
    </rPh>
    <rPh sb="472" eb="473">
      <t>ツヅ</t>
    </rPh>
    <rPh sb="474" eb="476">
      <t>シヨウ</t>
    </rPh>
    <rPh sb="476" eb="478">
      <t>ジンイン</t>
    </rPh>
    <rPh sb="479" eb="481">
      <t>ミア</t>
    </rPh>
    <rPh sb="483" eb="485">
      <t>ニンソウ</t>
    </rPh>
    <rPh sb="485" eb="487">
      <t>サンテイ</t>
    </rPh>
    <rPh sb="492" eb="494">
      <t>ヒツヨウ</t>
    </rPh>
    <rPh sb="500" eb="503">
      <t>リヨウシャ</t>
    </rPh>
    <rPh sb="504" eb="506">
      <t>キボウ</t>
    </rPh>
    <rPh sb="509" eb="511">
      <t>セッチ</t>
    </rPh>
    <rPh sb="513" eb="515">
      <t>ジギョウ</t>
    </rPh>
    <rPh sb="520" eb="523">
      <t>スイセンカ</t>
    </rPh>
    <rPh sb="523" eb="524">
      <t>リツ</t>
    </rPh>
    <phoneticPr fontId="4"/>
  </si>
  <si>
    <t>事業開始から13年が経過しているが、浄化槽本体の耐用年数とされる30年までには猶予がある。しかし、近年浄化槽本体や付属機器類（ブロワなど）の修繕が増加傾向にあるため、今後さらに増加することが推測される。
耐用年数の30年を経過後、本体を更新する必要があると考えられるが、全基更新となると巨額の投資が必要となり、経営圧迫の要因ともなる。健全な経営を目指していくには、本体の維持管理を徹底し、耐用年数以上に使用できる状態にしていくことも必要だと考えられる。</t>
    <rPh sb="0" eb="2">
      <t>ジギョウ</t>
    </rPh>
    <rPh sb="2" eb="4">
      <t>カイシ</t>
    </rPh>
    <rPh sb="8" eb="9">
      <t>ネン</t>
    </rPh>
    <rPh sb="10" eb="12">
      <t>ケイカ</t>
    </rPh>
    <rPh sb="18" eb="21">
      <t>ジョウカソウ</t>
    </rPh>
    <rPh sb="21" eb="23">
      <t>ホンタイ</t>
    </rPh>
    <rPh sb="24" eb="26">
      <t>タイヨウ</t>
    </rPh>
    <rPh sb="26" eb="28">
      <t>ネンスウ</t>
    </rPh>
    <rPh sb="34" eb="35">
      <t>ネン</t>
    </rPh>
    <rPh sb="39" eb="41">
      <t>ユウヨ</t>
    </rPh>
    <rPh sb="49" eb="51">
      <t>キンネン</t>
    </rPh>
    <rPh sb="51" eb="54">
      <t>ジョウカソウ</t>
    </rPh>
    <rPh sb="54" eb="56">
      <t>ホンタイ</t>
    </rPh>
    <rPh sb="57" eb="59">
      <t>フゾク</t>
    </rPh>
    <rPh sb="59" eb="62">
      <t>キキルイ</t>
    </rPh>
    <rPh sb="70" eb="72">
      <t>シュウゼン</t>
    </rPh>
    <rPh sb="73" eb="75">
      <t>ゾウカ</t>
    </rPh>
    <rPh sb="75" eb="77">
      <t>ケイコウ</t>
    </rPh>
    <rPh sb="83" eb="85">
      <t>コンゴ</t>
    </rPh>
    <rPh sb="88" eb="90">
      <t>ゾウカ</t>
    </rPh>
    <rPh sb="95" eb="97">
      <t>スイソク</t>
    </rPh>
    <rPh sb="102" eb="104">
      <t>タイヨウ</t>
    </rPh>
    <rPh sb="104" eb="106">
      <t>ネンスウ</t>
    </rPh>
    <rPh sb="109" eb="110">
      <t>ネン</t>
    </rPh>
    <rPh sb="111" eb="113">
      <t>ケイカ</t>
    </rPh>
    <rPh sb="113" eb="114">
      <t>ゴ</t>
    </rPh>
    <rPh sb="115" eb="117">
      <t>ホンタイ</t>
    </rPh>
    <rPh sb="118" eb="120">
      <t>コウシン</t>
    </rPh>
    <rPh sb="122" eb="124">
      <t>ヒツヨウ</t>
    </rPh>
    <rPh sb="128" eb="129">
      <t>カンガ</t>
    </rPh>
    <rPh sb="182" eb="184">
      <t>ホンタイ</t>
    </rPh>
    <rPh sb="185" eb="187">
      <t>イジ</t>
    </rPh>
    <rPh sb="187" eb="189">
      <t>カンリ</t>
    </rPh>
    <rPh sb="190" eb="192">
      <t>テッテイ</t>
    </rPh>
    <rPh sb="194" eb="196">
      <t>タイヨウ</t>
    </rPh>
    <rPh sb="196" eb="198">
      <t>ネンスウ</t>
    </rPh>
    <rPh sb="198" eb="200">
      <t>イジョウ</t>
    </rPh>
    <rPh sb="201" eb="203">
      <t>シヨウ</t>
    </rPh>
    <rPh sb="206" eb="208">
      <t>ジョウタイ</t>
    </rPh>
    <rPh sb="216" eb="218">
      <t>ヒツヨウ</t>
    </rPh>
    <rPh sb="220" eb="22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</si>
</sst>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A0-41CA-9299-C7530E5DA2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A0-41CA-9299-C7530E5DA2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91.37</c:v>
                </c:pt>
                <c:pt idx="1">
                  <c:v>93.96</c:v>
                </c:pt>
                <c:pt idx="2">
                  <c:v>93.71</c:v>
                </c:pt>
                <c:pt idx="3">
                  <c:v>93.36</c:v>
                </c:pt>
                <c:pt idx="4">
                  <c:v>67.89</c:v>
                </c:pt>
              </c:numCache>
            </c:numRef>
          </c:val>
          <c:extLst>
            <c:ext xmlns:c16="http://schemas.microsoft.com/office/drawing/2014/chart" uri="{C3380CC4-5D6E-409C-BE32-E72D297353CC}">
              <c16:uniqueId val="{00000000-278A-4901-8DAF-A00E8648C3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278A-4901-8DAF-A00E8648C3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57-4471-89C6-84F3861F6F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F357-4471-89C6-84F3861F6F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86.7</c:v>
                </c:pt>
                <c:pt idx="1">
                  <c:v>84.79</c:v>
                </c:pt>
                <c:pt idx="2">
                  <c:v>84.86</c:v>
                </c:pt>
                <c:pt idx="3">
                  <c:v>108.56</c:v>
                </c:pt>
                <c:pt idx="4">
                  <c:v>83.99</c:v>
                </c:pt>
              </c:numCache>
            </c:numRef>
          </c:val>
          <c:extLst>
            <c:ext xmlns:c16="http://schemas.microsoft.com/office/drawing/2014/chart" uri="{C3380CC4-5D6E-409C-BE32-E72D297353CC}">
              <c16:uniqueId val="{00000000-87E4-4D71-B197-0526FD388D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4-4D71-B197-0526FD388D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ED-4B63-857D-F68C376C13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D-4B63-857D-F68C376C13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0-42B6-A7AD-AAE0B72940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0-42B6-A7AD-AAE0B72940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3-456B-9798-9CF9067412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3-456B-9798-9CF9067412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77-4F0F-90D4-BCEECAF1E5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77-4F0F-90D4-BCEECAF1E5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1087.2</c:v>
                </c:pt>
                <c:pt idx="1">
                  <c:v>998.01</c:v>
                </c:pt>
                <c:pt idx="2">
                  <c:v>993.82</c:v>
                </c:pt>
                <c:pt idx="3" formatCode="#,##0.00;&quot;△&quot;#,##0.00">
                  <c:v>0</c:v>
                </c:pt>
                <c:pt idx="4" formatCode="#,##0.00;&quot;△&quot;#,##0.00">
                  <c:v>0</c:v>
                </c:pt>
              </c:numCache>
            </c:numRef>
          </c:val>
          <c:extLst>
            <c:ext xmlns:c16="http://schemas.microsoft.com/office/drawing/2014/chart" uri="{C3380CC4-5D6E-409C-BE32-E72D297353CC}">
              <c16:uniqueId val="{00000000-F814-47F6-88B6-11138B9449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F814-47F6-88B6-11138B9449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69.23</c:v>
                </c:pt>
                <c:pt idx="1">
                  <c:v>70.73</c:v>
                </c:pt>
                <c:pt idx="2">
                  <c:v>70.16</c:v>
                </c:pt>
                <c:pt idx="3">
                  <c:v>100.05</c:v>
                </c:pt>
                <c:pt idx="4">
                  <c:v>77.06</c:v>
                </c:pt>
              </c:numCache>
            </c:numRef>
          </c:val>
          <c:extLst>
            <c:ext xmlns:c16="http://schemas.microsoft.com/office/drawing/2014/chart" uri="{C3380CC4-5D6E-409C-BE32-E72D297353CC}">
              <c16:uniqueId val="{00000000-014A-4C73-9160-71AE995E8C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014A-4C73-9160-71AE995E8C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162.44999999999999</c:v>
                </c:pt>
                <c:pt idx="1">
                  <c:v>163.41</c:v>
                </c:pt>
                <c:pt idx="2">
                  <c:v>164.88</c:v>
                </c:pt>
                <c:pt idx="3">
                  <c:v>115.69</c:v>
                </c:pt>
                <c:pt idx="4">
                  <c:v>282.63</c:v>
                </c:pt>
              </c:numCache>
            </c:numRef>
          </c:val>
          <c:extLst>
            <c:ext xmlns:c16="http://schemas.microsoft.com/office/drawing/2014/chart" uri="{C3380CC4-5D6E-409C-BE32-E72D297353CC}">
              <c16:uniqueId val="{00000000-7E45-4A89-8362-3B50B25B39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7E45-4A89-8362-3B50B25B39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長井市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27257</v>
      </c>
      <c r="AM8" s="66"/>
      <c r="AN8" s="66"/>
      <c r="AO8" s="66"/>
      <c r="AP8" s="66"/>
      <c r="AQ8" s="66"/>
      <c r="AR8" s="66"/>
      <c r="AS8" s="66"/>
      <c r="AT8" s="65">
        <f>データ!T6</f>
        <v>214.67</v>
      </c>
      <c r="AU8" s="65"/>
      <c r="AV8" s="65"/>
      <c r="AW8" s="65"/>
      <c r="AX8" s="65"/>
      <c r="AY8" s="65"/>
      <c r="AZ8" s="65"/>
      <c r="BA8" s="65"/>
      <c r="BB8" s="65">
        <f>データ!U6</f>
        <v>126.97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9.4499999999999993</v>
      </c>
      <c r="Q10" s="65"/>
      <c r="R10" s="65"/>
      <c r="S10" s="65"/>
      <c r="T10" s="65"/>
      <c r="U10" s="65"/>
      <c r="V10" s="65"/>
      <c r="W10" s="65">
        <f>データ!Q6</f>
        <v>100</v>
      </c>
      <c r="X10" s="65"/>
      <c r="Y10" s="65"/>
      <c r="Z10" s="65"/>
      <c r="AA10" s="65"/>
      <c r="AB10" s="65"/>
      <c r="AC10" s="65"/>
      <c r="AD10" s="66">
        <f>データ!R6</f>
        <v>4950</v>
      </c>
      <c r="AE10" s="66"/>
      <c r="AF10" s="66"/>
      <c r="AG10" s="66"/>
      <c r="AH10" s="66"/>
      <c r="AI10" s="66"/>
      <c r="AJ10" s="66"/>
      <c r="AK10" s="2"/>
      <c r="AL10" s="66">
        <f>データ!V6</f>
        <v>2556</v>
      </c>
      <c r="AM10" s="66"/>
      <c r="AN10" s="66"/>
      <c r="AO10" s="66"/>
      <c r="AP10" s="66"/>
      <c r="AQ10" s="66"/>
      <c r="AR10" s="66"/>
      <c r="AS10" s="66"/>
      <c r="AT10" s="65">
        <f>データ!W6</f>
        <v>205.23</v>
      </c>
      <c r="AU10" s="65"/>
      <c r="AV10" s="65"/>
      <c r="AW10" s="65"/>
      <c r="AX10" s="65"/>
      <c r="AY10" s="65"/>
      <c r="AZ10" s="65"/>
      <c r="BA10" s="65"/>
      <c r="BB10" s="65">
        <f>データ!X6</f>
        <v>12.45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121</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Ah3RWJ7NxNgFGafDp5PSOmsmANqfYjfhdZl8V4nVceof+PKWB3lYpNhZrG4e29Siq4hpKB92b3+XWLnfC3f1jw==" saltValue="uy5aLyz5ZnfzjKtjwQzT3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62090</v>
      </c>
      <c r="D6" s="32">
        <f t="shared" si="3"/>
        <v>47</v>
      </c>
      <c r="E6" s="32">
        <f t="shared" si="3"/>
        <v>18</v>
      </c>
      <c r="F6" s="32">
        <f t="shared" si="3"/>
        <v>0</v>
      </c>
      <c r="G6" s="32">
        <f t="shared" si="3"/>
        <v>0</v>
      </c>
      <c r="H6" s="32" t="str">
        <f t="shared" si="3"/>
        <v>山形県　長井市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9.4499999999999993</v>
      </c>
      <c r="Q6" s="33">
        <f t="shared" si="3"/>
        <v>100</v>
      </c>
      <c r="R6" s="33">
        <f t="shared" si="3"/>
        <v>4950</v>
      </c>
      <c r="S6" s="33">
        <f t="shared" si="3"/>
        <v>27257</v>
      </c>
      <c r="T6" s="33">
        <f t="shared" si="3"/>
        <v>214.67</v>
      </c>
      <c r="U6" s="33">
        <f t="shared" si="3"/>
        <v>126.97</v>
      </c>
      <c r="V6" s="33">
        <f t="shared" si="3"/>
        <v>2556</v>
      </c>
      <c r="W6" s="33">
        <f t="shared" si="3"/>
        <v>205.23</v>
      </c>
      <c r="X6" s="33">
        <f t="shared" si="3"/>
        <v>12.45</v>
      </c>
      <c r="Y6" s="34">
        <f>IF(Y7="",NA(),Y7)</f>
        <v>86.7</v>
      </c>
      <c r="Z6" s="34">
        <f t="shared" ref="Z6:AH6" si="4">IF(Z7="",NA(),Z7)</f>
        <v>84.79</v>
      </c>
      <c r="AA6" s="34">
        <f t="shared" si="4"/>
        <v>84.86</v>
      </c>
      <c r="AB6" s="34">
        <f t="shared" si="4"/>
        <v>108.56</v>
      </c>
      <c r="AC6" s="34">
        <f t="shared" si="4"/>
        <v>83.99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1087.2</v>
      </c>
      <c r="BG6" s="34">
        <f t="shared" ref="BG6:BO6" si="7">IF(BG7="",NA(),BG7)</f>
        <v>998.01</v>
      </c>
      <c r="BH6" s="34">
        <f t="shared" si="7"/>
        <v>993.82</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69.23</v>
      </c>
      <c r="BR6" s="34">
        <f t="shared" ref="BR6:BZ6" si="8">IF(BR7="",NA(),BR7)</f>
        <v>70.73</v>
      </c>
      <c r="BS6" s="34">
        <f t="shared" si="8"/>
        <v>70.16</v>
      </c>
      <c r="BT6" s="34">
        <f t="shared" si="8"/>
        <v>100.05</v>
      </c>
      <c r="BU6" s="34">
        <f t="shared" si="8"/>
        <v>77.06</v>
      </c>
      <c r="BV6" s="34">
        <f t="shared" si="8"/>
        <v>58.53</v>
      </c>
      <c r="BW6" s="34">
        <f t="shared" si="8"/>
        <v>57.93</v>
      </c>
      <c r="BX6" s="34">
        <f t="shared" si="8"/>
        <v>57.03</v>
      </c>
      <c r="BY6" s="34">
        <f t="shared" si="8"/>
        <v>55.84</v>
      </c>
      <c r="BZ6" s="34">
        <f t="shared" si="8"/>
        <v>57.08</v>
      </c>
      <c r="CA6" s="33" t="str">
        <f>IF(CA7="","",IF(CA7="-","【-】","【"&amp;SUBSTITUTE(TEXT(CA7,"#,##0.00"),"-","△")&amp;"】"))</f>
        <v>【60.55】</v>
      </c>
      <c r="CB6" s="34">
        <f>IF(CB7="",NA(),CB7)</f>
        <v>162.44999999999999</v>
      </c>
      <c r="CC6" s="34">
        <f t="shared" ref="CC6:CK6" si="9">IF(CC7="",NA(),CC7)</f>
        <v>163.41</v>
      </c>
      <c r="CD6" s="34">
        <f t="shared" si="9"/>
        <v>164.88</v>
      </c>
      <c r="CE6" s="34">
        <f t="shared" si="9"/>
        <v>115.69</v>
      </c>
      <c r="CF6" s="34">
        <f t="shared" si="9"/>
        <v>282.63</v>
      </c>
      <c r="CG6" s="34">
        <f t="shared" si="9"/>
        <v>266.57</v>
      </c>
      <c r="CH6" s="34">
        <f t="shared" si="9"/>
        <v>276.93</v>
      </c>
      <c r="CI6" s="34">
        <f t="shared" si="9"/>
        <v>283.73</v>
      </c>
      <c r="CJ6" s="34">
        <f t="shared" si="9"/>
        <v>287.57</v>
      </c>
      <c r="CK6" s="34">
        <f t="shared" si="9"/>
        <v>286.86</v>
      </c>
      <c r="CL6" s="33" t="str">
        <f>IF(CL7="","",IF(CL7="-","【-】","【"&amp;SUBSTITUTE(TEXT(CL7,"#,##0.00"),"-","△")&amp;"】"))</f>
        <v>【269.12】</v>
      </c>
      <c r="CM6" s="34">
        <f>IF(CM7="",NA(),CM7)</f>
        <v>91.37</v>
      </c>
      <c r="CN6" s="34">
        <f t="shared" ref="CN6:CV6" si="10">IF(CN7="",NA(),CN7)</f>
        <v>93.96</v>
      </c>
      <c r="CO6" s="34">
        <f t="shared" si="10"/>
        <v>93.71</v>
      </c>
      <c r="CP6" s="34">
        <f t="shared" si="10"/>
        <v>93.36</v>
      </c>
      <c r="CQ6" s="34">
        <f t="shared" si="10"/>
        <v>67.89</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62090</v>
      </c>
      <c r="D7" s="36">
        <v>47</v>
      </c>
      <c r="E7" s="36">
        <v>18</v>
      </c>
      <c r="F7" s="36">
        <v>0</v>
      </c>
      <c r="G7" s="36">
        <v>0</v>
      </c>
      <c r="H7" s="36" t="s">
        <v>108</v>
      </c>
      <c r="I7" s="36" t="s">
        <v>109</v>
      </c>
      <c r="J7" s="36" t="s">
        <v>110</v>
      </c>
      <c r="K7" s="36" t="s">
        <v>111</v>
      </c>
      <c r="L7" s="36" t="s">
        <v>112</v>
      </c>
      <c r="M7" s="36" t="s">
        <v>113</v>
      </c>
      <c r="N7" s="37" t="s">
        <v>114</v>
      </c>
      <c r="O7" s="37" t="s">
        <v>115</v>
      </c>
      <c r="P7" s="37">
        <v>9.4499999999999993</v>
      </c>
      <c r="Q7" s="37">
        <v>100</v>
      </c>
      <c r="R7" s="37">
        <v>4950</v>
      </c>
      <c r="S7" s="37">
        <v>27257</v>
      </c>
      <c r="T7" s="37">
        <v>214.67</v>
      </c>
      <c r="U7" s="37">
        <v>126.97</v>
      </c>
      <c r="V7" s="37">
        <v>2556</v>
      </c>
      <c r="W7" s="37">
        <v>205.23</v>
      </c>
      <c r="X7" s="37">
        <v>12.45</v>
      </c>
      <c r="Y7" s="37">
        <v>86.7</v>
      </c>
      <c r="Z7" s="37">
        <v>84.79</v>
      </c>
      <c r="AA7" s="37">
        <v>84.86</v>
      </c>
      <c r="AB7" s="37">
        <v>108.56</v>
      </c>
      <c r="AC7" s="37">
        <v>83.99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1087.2</v>
      </c>
      <c r="BG7" s="37">
        <v>998.01</v>
      </c>
      <c r="BH7" s="37">
        <v>993.82</v>
      </c>
      <c r="BI7" s="37">
        <v>0</v>
      </c>
      <c r="BJ7" s="37">
        <v>0</v>
      </c>
      <c r="BK7" s="37">
        <v>446.63</v>
      </c>
      <c r="BL7" s="37">
        <v>416.91</v>
      </c>
      <c r="BM7" s="37">
        <v>392.19</v>
      </c>
      <c r="BN7" s="37">
        <v>413.5</v>
      </c>
      <c r="BO7" s="37">
        <v>407.42</v>
      </c>
      <c r="BP7" s="37">
        <v>329.28</v>
      </c>
      <c r="BQ7" s="37">
        <v>69.23</v>
      </c>
      <c r="BR7" s="37">
        <v>70.73</v>
      </c>
      <c r="BS7" s="37">
        <v>70.16</v>
      </c>
      <c r="BT7" s="37">
        <v>100.05</v>
      </c>
      <c r="BU7" s="37">
        <v>77.06</v>
      </c>
      <c r="BV7" s="37">
        <v>58.53</v>
      </c>
      <c r="BW7" s="37">
        <v>57.93</v>
      </c>
      <c r="BX7" s="37">
        <v>57.03</v>
      </c>
      <c r="BY7" s="37">
        <v>55.84</v>
      </c>
      <c r="BZ7" s="37">
        <v>57.08</v>
      </c>
      <c r="CA7" s="37">
        <v>60.55</v>
      </c>
      <c r="CB7" s="37">
        <v>162.44999999999999</v>
      </c>
      <c r="CC7" s="37">
        <v>163.41</v>
      </c>
      <c r="CD7" s="37">
        <v>164.88</v>
      </c>
      <c r="CE7" s="37">
        <v>115.69</v>
      </c>
      <c r="CF7" s="37">
        <v>282.63</v>
      </c>
      <c r="CG7" s="37">
        <v>266.57</v>
      </c>
      <c r="CH7" s="37">
        <v>276.93</v>
      </c>
      <c r="CI7" s="37">
        <v>283.73</v>
      </c>
      <c r="CJ7" s="37">
        <v>287.57</v>
      </c>
      <c r="CK7" s="37">
        <v>286.86</v>
      </c>
      <c r="CL7" s="37">
        <v>269.12</v>
      </c>
      <c r="CM7" s="37">
        <v>91.37</v>
      </c>
      <c r="CN7" s="37">
        <v>93.96</v>
      </c>
      <c r="CO7" s="37">
        <v>93.71</v>
      </c>
      <c r="CP7" s="37">
        <v>93.36</v>
      </c>
      <c r="CQ7" s="37">
        <v>67.89</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114</v>
      </c>
      <c r="EF7" s="37" t="s">
        <v>114</v>
      </c>
      <c r="EG7" s="37" t="s">
        <v>114</v>
      </c>
      <c r="EH7" s="37" t="s">
        <v>114</v>
      </c>
      <c r="EI7" s="37" t="s">
        <v>114</v>
      </c>
      <c r="EJ7" s="37" t="s">
        <v>114</v>
      </c>
      <c r="EK7" s="37" t="s">
        <v>114</v>
      </c>
      <c r="EL7" s="37" t="s">
        <v>114</v>
      </c>
      <c r="EM7" s="37" t="s">
        <v>114</v>
      </c>
      <c r="EN7" s="37" t="s">
        <v>114</v>
      </c>
      <c r="EO7" s="37" t="s">
        <v>114</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konno</cp:lastModifiedBy>
  <cp:lastPrinted>2019-01-18T01:29:15Z</cp:lastPrinted>
  <dcterms:created xsi:type="dcterms:W3CDTF">2018-12-03T09:38:17Z</dcterms:created>
  <dcterms:modified xsi:type="dcterms:W3CDTF">2019-01-18T06:24:50Z</dcterms:modified>
  <cp:category/>
</cp:coreProperties>
</file>