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sv\共有フォルダ\410_上下水道課\040_下水道推進係\010 公共下水道\【経営比較分析表】関係\R2(H31(R1)年度分)\"/>
    </mc:Choice>
  </mc:AlternateContent>
  <workbookProtection workbookAlgorithmName="SHA-512" workbookHashValue="ZjeOm0UBzTrIMY+F+CR/Z6X8QXy1yR67ySE9IEXjIdp8Gi++rPu7qLkyr43jPidTIExjtnDNAttSs8UxAlq4kg==" workbookSaltValue="IHqX1sQpduQxiW+XncI3e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W10" i="4"/>
  <c r="P10" i="4"/>
  <c r="I10" i="4"/>
  <c r="BB8" i="4"/>
  <c r="AT8" i="4"/>
  <c r="AL8" i="4"/>
  <c r="W8" i="4"/>
  <c r="P8" i="4"/>
  <c r="I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<sst xmlns="http://schemas.openxmlformats.org/spreadsheetml/2006/main" count="236" uniqueCount="118">
  <si>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</si>
  <si>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</si>
  <si>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</si>
  <si>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</si>
  <si>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</si>
  <si>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</si>
  <si>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</si>
  <si>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</si>
  <si>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</si>
  <si>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</si>
  <si>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</si>
  <si>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</si>
  <si>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</si>
  <si>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</si>
  <si>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</si>
  <si>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</si>
  <si>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</si>
  <si>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</si>
  <si>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</si>
  <si>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</si>
  <si>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</si>
  <si>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</si>
  <si>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</si>
  <si>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</si>
  <si>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</si>
  <si>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</si>
  <si>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</si>
  <si>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</si>
  <si>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</si>
  <si>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</si>
  <si>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</si>
  <si>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</si>
  <si>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</si>
  <si>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</si>
  <si>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</si>
  <si>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</si>
  <si>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</si>
  <si>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</si>
  <si>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</si>
  <si>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</si>
  <si>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</si>
  <si>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</si>
  <si>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</si>
  <si>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</si>
  <si>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</si>
  <si>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</si>
  <si>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</si>
  <si>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</si>
  <si>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</si>
  <si>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</si>
  <si>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</si>
  <si>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</si>
  <si>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</si>
  <si>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</si>
  <si>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</si>
  <si>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</si>
  <si>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</si>
  <si>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</si>
  <si>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</si>
  <si>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</si>
  <si>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</si>
  <si>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</si>
  <si>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</si>
  <si>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</si>
  <si>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</si>
  <si>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</si>
  <si>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</si>
  <si>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</si>
  <si>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</si>
  <si>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</si>
  <si>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</si>
  <si>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</si>
  <si>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</si>
  <si>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</si>
  <si>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</si>
  <si>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</si>
  <si>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</si>
  <si>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</si>
  <si>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</si>
  <si>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</si>
  <si>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</si>
  <si>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</si>
  <si>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</si>
  <si>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</si>
  <si>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</si>
  <si>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</si>
  <si>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</si>
  <si>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</si>
  <si>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</si>
  <si>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</si>
  <si>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</si>
  <si>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</si>
  <si>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</si>
  <si>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</si>
  <si>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</si>
  <si>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</si>
  <si>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</si>
  <si>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</si>
  <si>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</si>
  <si>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</si>
  <si>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</si>
  <si>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</si>
  <si>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</si>
  <si>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</si>
  <si>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</si>
  <si>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</si>
  <si>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</si>
  <si>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</si>
  <si>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</si>
  <si>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</si>
  <si>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</si>
  <si>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</si>
  <si>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</si>
  <si>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</si>
  <si>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</si>
  <si>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収益的収支比率については、H29から増加に転じ、R元まで僅かに増加となっている。⑤経費回収率はH29まで増加傾向にあったが、その後減少に転じてはいるものの、類似団体平均値を上回っている状況である。これは事業初期段階において集中した処理場建設費などの償還が終了時期に近づいてきたことで、元利償還のピークを過ぎたことが要因と考えられる。
　⑥汚水処理原価については、元利償還の減少に伴い減少傾向にあったが、H30は微増となり、R元は再度減少している。例年収益で回収できない経費分は一般会計からの繰入金に頼らざるを得ない状況にあるため、今後も経費の節減に努め経営の改善を図っていく必要がある。
　現在、汚水処理施設の長寿命化・耐震化工事に取り組んでおり、今後は管渠の更新も進める予定であるが、公債費（元利償還）の急激な増加に繋がらないよう財政状況を見ながら効率的に進めていく。
　⑧水洗化率は年々増加傾向にあり、H29から90％を超えている状況だが、有収率の低下が懸念されており、不明水対策が急務と捉えている。不明水の増加は処理経費の増加に繋がるため早急に原因を突き止め改善に努める。</t>
    <rPh sb="2" eb="5">
      <t>シュウエキテキ</t>
    </rPh>
    <rPh sb="5" eb="7">
      <t>シュウシ</t>
    </rPh>
    <rPh sb="7" eb="9">
      <t>ヒリツ</t>
    </rPh>
    <rPh sb="20" eb="22">
      <t>ゾウカ</t>
    </rPh>
    <rPh sb="23" eb="24">
      <t>テン</t>
    </rPh>
    <rPh sb="43" eb="45">
      <t>ケイヒ</t>
    </rPh>
    <rPh sb="45" eb="47">
      <t>カイシュウ</t>
    </rPh>
    <rPh sb="47" eb="48">
      <t>リツ</t>
    </rPh>
    <rPh sb="54" eb="56">
      <t>ゾウカ</t>
    </rPh>
    <rPh sb="56" eb="58">
      <t>ケイコウ</t>
    </rPh>
    <rPh sb="66" eb="67">
      <t>ゴ</t>
    </rPh>
    <rPh sb="67" eb="69">
      <t>ゲンショウ</t>
    </rPh>
    <rPh sb="70" eb="71">
      <t>テン</t>
    </rPh>
    <rPh sb="80" eb="82">
      <t>ルイジ</t>
    </rPh>
    <rPh sb="82" eb="84">
      <t>ダンタイ</t>
    </rPh>
    <rPh sb="84" eb="87">
      <t>ヘイキンチ</t>
    </rPh>
    <rPh sb="88" eb="90">
      <t>ウワマワ</t>
    </rPh>
    <rPh sb="94" eb="96">
      <t>ジョウキョウ</t>
    </rPh>
    <rPh sb="103" eb="105">
      <t>ジギョウ</t>
    </rPh>
    <rPh sb="105" eb="107">
      <t>ショキ</t>
    </rPh>
    <rPh sb="107" eb="109">
      <t>ダンカイ</t>
    </rPh>
    <rPh sb="113" eb="115">
      <t>シュウチュウ</t>
    </rPh>
    <rPh sb="117" eb="120">
      <t>ショリジョウ</t>
    </rPh>
    <rPh sb="120" eb="123">
      <t>ケンセツヒ</t>
    </rPh>
    <rPh sb="126" eb="128">
      <t>ショウカン</t>
    </rPh>
    <rPh sb="129" eb="131">
      <t>シュウリョウ</t>
    </rPh>
    <rPh sb="131" eb="133">
      <t>ジキ</t>
    </rPh>
    <rPh sb="134" eb="135">
      <t>チカ</t>
    </rPh>
    <rPh sb="144" eb="146">
      <t>ガンリ</t>
    </rPh>
    <rPh sb="146" eb="148">
      <t>ショウカン</t>
    </rPh>
    <rPh sb="153" eb="154">
      <t>ス</t>
    </rPh>
    <rPh sb="159" eb="161">
      <t>ヨウイン</t>
    </rPh>
    <rPh sb="162" eb="163">
      <t>カンガ</t>
    </rPh>
    <rPh sb="171" eb="173">
      <t>オスイ</t>
    </rPh>
    <rPh sb="173" eb="175">
      <t>ショリ</t>
    </rPh>
    <rPh sb="175" eb="177">
      <t>ゲンカ</t>
    </rPh>
    <rPh sb="183" eb="185">
      <t>ガンリ</t>
    </rPh>
    <rPh sb="185" eb="187">
      <t>ショウカン</t>
    </rPh>
    <rPh sb="188" eb="190">
      <t>ゲンショウ</t>
    </rPh>
    <rPh sb="191" eb="192">
      <t>トモナ</t>
    </rPh>
    <rPh sb="193" eb="195">
      <t>ゲンショウ</t>
    </rPh>
    <rPh sb="195" eb="197">
      <t>ケイコウ</t>
    </rPh>
    <rPh sb="207" eb="209">
      <t>ビゾウ</t>
    </rPh>
    <rPh sb="216" eb="218">
      <t>サイド</t>
    </rPh>
    <rPh sb="218" eb="220">
      <t>ゲンショウ</t>
    </rPh>
    <rPh sb="225" eb="227">
      <t>レイネン</t>
    </rPh>
    <rPh sb="227" eb="229">
      <t>シュウエキ</t>
    </rPh>
    <rPh sb="230" eb="232">
      <t>カイシュウ</t>
    </rPh>
    <rPh sb="236" eb="238">
      <t>ケイヒ</t>
    </rPh>
    <rPh sb="238" eb="239">
      <t>ブン</t>
    </rPh>
    <rPh sb="240" eb="242">
      <t>イッパン</t>
    </rPh>
    <rPh sb="242" eb="244">
      <t>カイケイ</t>
    </rPh>
    <rPh sb="247" eb="249">
      <t>クリイレ</t>
    </rPh>
    <rPh sb="249" eb="250">
      <t>キン</t>
    </rPh>
    <rPh sb="251" eb="252">
      <t>タヨ</t>
    </rPh>
    <rPh sb="256" eb="257">
      <t>エ</t>
    </rPh>
    <rPh sb="259" eb="261">
      <t>ジョウキョウ</t>
    </rPh>
    <rPh sb="267" eb="269">
      <t>コンゴ</t>
    </rPh>
    <rPh sb="270" eb="272">
      <t>ケイヒ</t>
    </rPh>
    <rPh sb="273" eb="275">
      <t>セツゲン</t>
    </rPh>
    <rPh sb="276" eb="277">
      <t>ツト</t>
    </rPh>
    <rPh sb="278" eb="280">
      <t>ケイエイ</t>
    </rPh>
    <rPh sb="281" eb="283">
      <t>カイゼン</t>
    </rPh>
    <rPh sb="284" eb="285">
      <t>ハカ</t>
    </rPh>
    <rPh sb="289" eb="291">
      <t>ヒツヨウ</t>
    </rPh>
    <rPh sb="297" eb="299">
      <t>ゲンザイ</t>
    </rPh>
    <rPh sb="300" eb="302">
      <t>オスイ</t>
    </rPh>
    <rPh sb="302" eb="304">
      <t>ショリ</t>
    </rPh>
    <rPh sb="304" eb="306">
      <t>シセツ</t>
    </rPh>
    <rPh sb="307" eb="308">
      <t>チョウ</t>
    </rPh>
    <rPh sb="308" eb="311">
      <t>ジュミョウカ</t>
    </rPh>
    <rPh sb="312" eb="315">
      <t>タイシンカ</t>
    </rPh>
    <rPh sb="315" eb="317">
      <t>コウジ</t>
    </rPh>
    <rPh sb="318" eb="319">
      <t>ト</t>
    </rPh>
    <rPh sb="320" eb="321">
      <t>ク</t>
    </rPh>
    <rPh sb="326" eb="328">
      <t>コンゴ</t>
    </rPh>
    <rPh sb="329" eb="331">
      <t>カンキョ</t>
    </rPh>
    <rPh sb="332" eb="334">
      <t>コウシン</t>
    </rPh>
    <rPh sb="335" eb="336">
      <t>スス</t>
    </rPh>
    <rPh sb="338" eb="340">
      <t>ヨテイ</t>
    </rPh>
    <rPh sb="345" eb="347">
      <t>コウサイ</t>
    </rPh>
    <rPh sb="347" eb="348">
      <t>ヒ</t>
    </rPh>
    <rPh sb="349" eb="351">
      <t>ガンリ</t>
    </rPh>
    <rPh sb="351" eb="353">
      <t>ショウカン</t>
    </rPh>
    <rPh sb="355" eb="357">
      <t>キュウゲキ</t>
    </rPh>
    <rPh sb="358" eb="360">
      <t>ゾウカ</t>
    </rPh>
    <rPh sb="361" eb="362">
      <t>ツナ</t>
    </rPh>
    <rPh sb="368" eb="370">
      <t>ザイセイ</t>
    </rPh>
    <rPh sb="370" eb="372">
      <t>ジョウキョウ</t>
    </rPh>
    <rPh sb="373" eb="374">
      <t>ミ</t>
    </rPh>
    <rPh sb="377" eb="380">
      <t>コウリツテキ</t>
    </rPh>
    <rPh sb="381" eb="382">
      <t>スス</t>
    </rPh>
    <rPh sb="390" eb="393">
      <t>スイセンカ</t>
    </rPh>
    <rPh sb="393" eb="394">
      <t>リツ</t>
    </rPh>
    <rPh sb="395" eb="397">
      <t>ネンネン</t>
    </rPh>
    <rPh sb="397" eb="399">
      <t>ゾウカ</t>
    </rPh>
    <rPh sb="399" eb="401">
      <t>ケイコウ</t>
    </rPh>
    <rPh sb="414" eb="415">
      <t>コ</t>
    </rPh>
    <rPh sb="419" eb="421">
      <t>ジョウキョウ</t>
    </rPh>
    <rPh sb="424" eb="426">
      <t>ユウシュウ</t>
    </rPh>
    <rPh sb="426" eb="427">
      <t>リツ</t>
    </rPh>
    <rPh sb="428" eb="430">
      <t>テイカ</t>
    </rPh>
    <rPh sb="431" eb="433">
      <t>ケネン</t>
    </rPh>
    <rPh sb="439" eb="441">
      <t>フメイ</t>
    </rPh>
    <rPh sb="441" eb="442">
      <t>スイ</t>
    </rPh>
    <rPh sb="442" eb="444">
      <t>タイサク</t>
    </rPh>
    <rPh sb="445" eb="447">
      <t>キュウム</t>
    </rPh>
    <rPh sb="448" eb="449">
      <t>トラ</t>
    </rPh>
    <rPh sb="454" eb="456">
      <t>フメイ</t>
    </rPh>
    <rPh sb="456" eb="457">
      <t>スイ</t>
    </rPh>
    <rPh sb="458" eb="460">
      <t>ゾウカ</t>
    </rPh>
    <rPh sb="461" eb="463">
      <t>ショリ</t>
    </rPh>
    <rPh sb="463" eb="465">
      <t>ケイヒ</t>
    </rPh>
    <rPh sb="466" eb="468">
      <t>ゾウカ</t>
    </rPh>
    <rPh sb="469" eb="470">
      <t>ツナ</t>
    </rPh>
    <rPh sb="474" eb="476">
      <t>ソウキュウ</t>
    </rPh>
    <rPh sb="477" eb="479">
      <t>ゲンイン</t>
    </rPh>
    <rPh sb="480" eb="481">
      <t>ツ</t>
    </rPh>
    <rPh sb="482" eb="483">
      <t>ト</t>
    </rPh>
    <rPh sb="484" eb="486">
      <t>カイゼン</t>
    </rPh>
    <rPh sb="487" eb="488">
      <t>ツト</t>
    </rPh>
    <phoneticPr fontId="4"/>
  </si>
  <si>
    <t>　今後は施設の長寿命化工事など老朽化対策を含めた維持管理が主体となっていくため、国庫補助などの財政確保と後年度負担を考慮した起債充当等により、効率的な事業運営に努めていく。
　また、R2から公営企業会計へ移行したこともあり、今までよりも的確な経営状況の把握が可能と思われるので、これをもとに経営戦略に沿って健全な下水道事業運営を目指していく。</t>
    <rPh sb="1" eb="3">
      <t>コンゴ</t>
    </rPh>
    <rPh sb="4" eb="6">
      <t>シセツ</t>
    </rPh>
    <rPh sb="7" eb="8">
      <t>チョウ</t>
    </rPh>
    <rPh sb="8" eb="11">
      <t>ジュミョウカ</t>
    </rPh>
    <rPh sb="11" eb="13">
      <t>コウジ</t>
    </rPh>
    <rPh sb="15" eb="18">
      <t>ロウキュウカ</t>
    </rPh>
    <rPh sb="18" eb="20">
      <t>タイサク</t>
    </rPh>
    <rPh sb="21" eb="22">
      <t>フク</t>
    </rPh>
    <rPh sb="24" eb="26">
      <t>イジ</t>
    </rPh>
    <rPh sb="26" eb="28">
      <t>カンリ</t>
    </rPh>
    <rPh sb="29" eb="31">
      <t>シュタイ</t>
    </rPh>
    <rPh sb="40" eb="42">
      <t>コッコ</t>
    </rPh>
    <rPh sb="42" eb="44">
      <t>ホジョ</t>
    </rPh>
    <rPh sb="47" eb="49">
      <t>ザイセイ</t>
    </rPh>
    <rPh sb="49" eb="51">
      <t>カクホ</t>
    </rPh>
    <rPh sb="52" eb="55">
      <t>コウネンド</t>
    </rPh>
    <rPh sb="55" eb="57">
      <t>フタン</t>
    </rPh>
    <rPh sb="58" eb="60">
      <t>コウリョ</t>
    </rPh>
    <rPh sb="62" eb="64">
      <t>キサイ</t>
    </rPh>
    <rPh sb="64" eb="66">
      <t>ジュウトウ</t>
    </rPh>
    <rPh sb="66" eb="67">
      <t>トウ</t>
    </rPh>
    <rPh sb="71" eb="74">
      <t>コウリツテキ</t>
    </rPh>
    <rPh sb="75" eb="77">
      <t>ジギョウ</t>
    </rPh>
    <rPh sb="77" eb="79">
      <t>ウンエイ</t>
    </rPh>
    <rPh sb="80" eb="81">
      <t>ツト</t>
    </rPh>
    <rPh sb="95" eb="97">
      <t>コウエイ</t>
    </rPh>
    <rPh sb="97" eb="99">
      <t>キギョウ</t>
    </rPh>
    <rPh sb="99" eb="101">
      <t>カイケイ</t>
    </rPh>
    <rPh sb="102" eb="104">
      <t>イコウ</t>
    </rPh>
    <rPh sb="112" eb="113">
      <t>イマ</t>
    </rPh>
    <rPh sb="118" eb="120">
      <t>テキカク</t>
    </rPh>
    <rPh sb="121" eb="123">
      <t>ケイエイ</t>
    </rPh>
    <rPh sb="123" eb="125">
      <t>ジョウキョウ</t>
    </rPh>
    <rPh sb="126" eb="128">
      <t>ハアク</t>
    </rPh>
    <rPh sb="129" eb="131">
      <t>カノウ</t>
    </rPh>
    <rPh sb="132" eb="133">
      <t>オモ</t>
    </rPh>
    <rPh sb="145" eb="147">
      <t>ケイエイ</t>
    </rPh>
    <rPh sb="147" eb="149">
      <t>センリャク</t>
    </rPh>
    <rPh sb="150" eb="151">
      <t>ソ</t>
    </rPh>
    <rPh sb="153" eb="155">
      <t>ケンゼン</t>
    </rPh>
    <rPh sb="156" eb="159">
      <t>ゲスイドウ</t>
    </rPh>
    <rPh sb="159" eb="161">
      <t>ジギョウ</t>
    </rPh>
    <rPh sb="161" eb="163">
      <t>ウンエイ</t>
    </rPh>
    <rPh sb="164" eb="166">
      <t>メザ</t>
    </rPh>
    <phoneticPr fontId="4"/>
  </si>
  <si>
    <t>　布設後30年を経過する管渠もあり、有収率の低下が顕著になっているのと同時に、処理場の老朽も進んできているため、適切な維持管理を実施していかないと、安定した汚水処理に支障をきたす可能性がある。今後もストックマネジメント計画の策定等の施策を講じながら、効率的、計画的に更新工事を実施していく必要がある。</t>
    <rPh sb="1" eb="3">
      <t>フセツ</t>
    </rPh>
    <rPh sb="3" eb="4">
      <t>ゴ</t>
    </rPh>
    <rPh sb="6" eb="7">
      <t>ネン</t>
    </rPh>
    <rPh sb="8" eb="10">
      <t>ケイカ</t>
    </rPh>
    <rPh sb="12" eb="14">
      <t>カンキョ</t>
    </rPh>
    <rPh sb="18" eb="20">
      <t>ユウシュウ</t>
    </rPh>
    <rPh sb="20" eb="21">
      <t>リツ</t>
    </rPh>
    <rPh sb="22" eb="24">
      <t>テイカ</t>
    </rPh>
    <rPh sb="25" eb="27">
      <t>ケンチョ</t>
    </rPh>
    <rPh sb="35" eb="37">
      <t>ドウジ</t>
    </rPh>
    <rPh sb="39" eb="42">
      <t>ショリジョウ</t>
    </rPh>
    <rPh sb="43" eb="45">
      <t>ロウキュウ</t>
    </rPh>
    <rPh sb="46" eb="47">
      <t>スス</t>
    </rPh>
    <rPh sb="56" eb="58">
      <t>テキセツ</t>
    </rPh>
    <rPh sb="59" eb="61">
      <t>イジ</t>
    </rPh>
    <rPh sb="61" eb="63">
      <t>カンリ</t>
    </rPh>
    <rPh sb="64" eb="66">
      <t>ジッシ</t>
    </rPh>
    <rPh sb="74" eb="76">
      <t>アンテイ</t>
    </rPh>
    <rPh sb="78" eb="80">
      <t>オスイ</t>
    </rPh>
    <rPh sb="80" eb="82">
      <t>ショリ</t>
    </rPh>
    <rPh sb="83" eb="85">
      <t>シショウ</t>
    </rPh>
    <rPh sb="89" eb="92">
      <t>カノウセイ</t>
    </rPh>
    <rPh sb="96" eb="98">
      <t>コンゴ</t>
    </rPh>
    <rPh sb="109" eb="111">
      <t>ケイカク</t>
    </rPh>
    <rPh sb="112" eb="114">
      <t>サクテイ</t>
    </rPh>
    <rPh sb="114" eb="115">
      <t>トウ</t>
    </rPh>
    <rPh sb="116" eb="118">
      <t>シサク</t>
    </rPh>
    <rPh sb="119" eb="120">
      <t>コウ</t>
    </rPh>
    <rPh sb="125" eb="128">
      <t>コウリツテキ</t>
    </rPh>
    <rPh sb="129" eb="132">
      <t>ケイカクテキ</t>
    </rPh>
    <rPh sb="133" eb="135">
      <t>コウシン</t>
    </rPh>
    <rPh sb="135" eb="137">
      <t>コウジ</t>
    </rPh>
    <rPh sb="138" eb="140">
      <t>ジッシ</t>
    </rPh>
    <rPh sb="144" eb="1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</si>
</sst>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FF-4051-BB2F-3DAF85BBC60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0.16</c:v>
                </c:pt>
                <c:pt idx="4">
                  <c:v>0.1</c:v>
                </c:pt>
              </c:numCache>
            </c:numRef>
          </c:val>
          <c:smooth val="0"/>
          <c:extLst>
            <c:ext xmlns:c16="http://schemas.microsoft.com/office/drawing/2014/chart" uri="{C3380CC4-5D6E-409C-BE32-E72D297353CC}">
              <c16:uniqueId val="{00000001-18FF-4051-BB2F-3DAF85BBC60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66.709999999999994</c:v>
                </c:pt>
                <c:pt idx="1">
                  <c:v>68.63</c:v>
                </c:pt>
                <c:pt idx="2">
                  <c:v>72.86</c:v>
                </c:pt>
                <c:pt idx="3">
                  <c:v>68.42</c:v>
                </c:pt>
                <c:pt idx="4">
                  <c:v>76.33</c:v>
                </c:pt>
              </c:numCache>
            </c:numRef>
          </c:val>
          <c:extLst>
            <c:ext xmlns:c16="http://schemas.microsoft.com/office/drawing/2014/chart" uri="{C3380CC4-5D6E-409C-BE32-E72D297353CC}">
              <c16:uniqueId val="{00000000-84B0-4436-A8C4-7BAD015161F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57.54</c:v>
                </c:pt>
                <c:pt idx="4">
                  <c:v>55.55</c:v>
                </c:pt>
              </c:numCache>
            </c:numRef>
          </c:val>
          <c:smooth val="0"/>
          <c:extLst>
            <c:ext xmlns:c16="http://schemas.microsoft.com/office/drawing/2014/chart" uri="{C3380CC4-5D6E-409C-BE32-E72D297353CC}">
              <c16:uniqueId val="{00000001-84B0-4436-A8C4-7BAD015161F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88.77</c:v>
                </c:pt>
                <c:pt idx="1">
                  <c:v>89.93</c:v>
                </c:pt>
                <c:pt idx="2">
                  <c:v>90.19</c:v>
                </c:pt>
                <c:pt idx="3">
                  <c:v>90.61</c:v>
                </c:pt>
                <c:pt idx="4">
                  <c:v>90.98</c:v>
                </c:pt>
              </c:numCache>
            </c:numRef>
          </c:val>
          <c:extLst>
            <c:ext xmlns:c16="http://schemas.microsoft.com/office/drawing/2014/chart" uri="{C3380CC4-5D6E-409C-BE32-E72D297353CC}">
              <c16:uniqueId val="{00000000-A415-48A3-8FF9-E8A4EF84305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92.87</c:v>
                </c:pt>
                <c:pt idx="4">
                  <c:v>91.64</c:v>
                </c:pt>
              </c:numCache>
            </c:numRef>
          </c:val>
          <c:smooth val="0"/>
          <c:extLst>
            <c:ext xmlns:c16="http://schemas.microsoft.com/office/drawing/2014/chart" uri="{C3380CC4-5D6E-409C-BE32-E72D297353CC}">
              <c16:uniqueId val="{00000001-A415-48A3-8FF9-E8A4EF84305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85.29</c:v>
                </c:pt>
                <c:pt idx="1">
                  <c:v>90.87</c:v>
                </c:pt>
                <c:pt idx="2">
                  <c:v>90.57</c:v>
                </c:pt>
                <c:pt idx="3">
                  <c:v>90.89</c:v>
                </c:pt>
                <c:pt idx="4">
                  <c:v>91.62</c:v>
                </c:pt>
              </c:numCache>
            </c:numRef>
          </c:val>
          <c:extLst>
            <c:ext xmlns:c16="http://schemas.microsoft.com/office/drawing/2014/chart" uri="{C3380CC4-5D6E-409C-BE32-E72D297353CC}">
              <c16:uniqueId val="{00000000-5436-4DE4-9D85-FBA1FE8152D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36-4DE4-9D85-FBA1FE8152D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2D-4778-9D4D-1DB72A9A640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2D-4778-9D4D-1DB72A9A640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62-44DC-BF41-47DF1E69A80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62-44DC-BF41-47DF1E69A80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6E-4AFD-AD0F-1A17D698017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6E-4AFD-AD0F-1A17D698017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7E-4701-A464-C12E2843D9F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7E-4701-A464-C12E2843D9F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775.89</c:v>
                </c:pt>
                <c:pt idx="1">
                  <c:v>679.95</c:v>
                </c:pt>
                <c:pt idx="2">
                  <c:v>624</c:v>
                </c:pt>
                <c:pt idx="3">
                  <c:v>565.77</c:v>
                </c:pt>
                <c:pt idx="4">
                  <c:v>534.54999999999995</c:v>
                </c:pt>
              </c:numCache>
            </c:numRef>
          </c:val>
          <c:extLst>
            <c:ext xmlns:c16="http://schemas.microsoft.com/office/drawing/2014/chart" uri="{C3380CC4-5D6E-409C-BE32-E72D297353CC}">
              <c16:uniqueId val="{00000000-5445-4CBF-9097-2D40EF0536D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692.13</c:v>
                </c:pt>
                <c:pt idx="4">
                  <c:v>807.75</c:v>
                </c:pt>
              </c:numCache>
            </c:numRef>
          </c:val>
          <c:smooth val="0"/>
          <c:extLst>
            <c:ext xmlns:c16="http://schemas.microsoft.com/office/drawing/2014/chart" uri="{C3380CC4-5D6E-409C-BE32-E72D297353CC}">
              <c16:uniqueId val="{00000001-5445-4CBF-9097-2D40EF0536D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93.04</c:v>
                </c:pt>
                <c:pt idx="1">
                  <c:v>97.26</c:v>
                </c:pt>
                <c:pt idx="2">
                  <c:v>99.33</c:v>
                </c:pt>
                <c:pt idx="3">
                  <c:v>98.92</c:v>
                </c:pt>
                <c:pt idx="4">
                  <c:v>96.89</c:v>
                </c:pt>
              </c:numCache>
            </c:numRef>
          </c:val>
          <c:extLst>
            <c:ext xmlns:c16="http://schemas.microsoft.com/office/drawing/2014/chart" uri="{C3380CC4-5D6E-409C-BE32-E72D297353CC}">
              <c16:uniqueId val="{00000000-D069-403F-8335-CF2D234B735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88.98</c:v>
                </c:pt>
                <c:pt idx="4">
                  <c:v>86.94</c:v>
                </c:pt>
              </c:numCache>
            </c:numRef>
          </c:val>
          <c:smooth val="0"/>
          <c:extLst>
            <c:ext xmlns:c16="http://schemas.microsoft.com/office/drawing/2014/chart" uri="{C3380CC4-5D6E-409C-BE32-E72D297353CC}">
              <c16:uniqueId val="{00000001-D069-403F-8335-CF2D234B735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233.28</c:v>
                </c:pt>
                <c:pt idx="1">
                  <c:v>219.84</c:v>
                </c:pt>
                <c:pt idx="2">
                  <c:v>215.76</c:v>
                </c:pt>
                <c:pt idx="3">
                  <c:v>218.32</c:v>
                </c:pt>
                <c:pt idx="4">
                  <c:v>203.45</c:v>
                </c:pt>
              </c:numCache>
            </c:numRef>
          </c:val>
          <c:extLst>
            <c:ext xmlns:c16="http://schemas.microsoft.com/office/drawing/2014/chart" uri="{C3380CC4-5D6E-409C-BE32-E72D297353CC}">
              <c16:uniqueId val="{00000000-4279-4CAF-99CB-54989DC498F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175.05</c:v>
                </c:pt>
                <c:pt idx="4">
                  <c:v>179.63</c:v>
                </c:pt>
              </c:numCache>
            </c:numRef>
          </c:val>
          <c:smooth val="0"/>
          <c:extLst>
            <c:ext xmlns:c16="http://schemas.microsoft.com/office/drawing/2014/chart" uri="{C3380CC4-5D6E-409C-BE32-E72D297353CC}">
              <c16:uniqueId val="{00000001-4279-4CAF-99CB-54989DC498F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52"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長井市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26492</v>
      </c>
      <c r="AM8" s="51"/>
      <c r="AN8" s="51"/>
      <c r="AO8" s="51"/>
      <c r="AP8" s="51"/>
      <c r="AQ8" s="51"/>
      <c r="AR8" s="51"/>
      <c r="AS8" s="51"/>
      <c r="AT8" s="46">
        <f>データ!T6</f>
        <v>214.67</v>
      </c>
      <c r="AU8" s="46"/>
      <c r="AV8" s="46"/>
      <c r="AW8" s="46"/>
      <c r="AX8" s="46"/>
      <c r="AY8" s="46"/>
      <c r="AZ8" s="46"/>
      <c r="BA8" s="46"/>
      <c r="BB8" s="46">
        <f>データ!U6</f>
        <v>123.41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53.44</v>
      </c>
      <c r="Q10" s="46"/>
      <c r="R10" s="46"/>
      <c r="S10" s="46"/>
      <c r="T10" s="46"/>
      <c r="U10" s="46"/>
      <c r="V10" s="46"/>
      <c r="W10" s="46">
        <f>データ!Q6</f>
        <v>57.9</v>
      </c>
      <c r="X10" s="46"/>
      <c r="Y10" s="46"/>
      <c r="Z10" s="46"/>
      <c r="AA10" s="46"/>
      <c r="AB10" s="46"/>
      <c r="AC10" s="46"/>
      <c r="AD10" s="51">
        <f>データ!R6</f>
        <v>4015</v>
      </c>
      <c r="AE10" s="51"/>
      <c r="AF10" s="51"/>
      <c r="AG10" s="51"/>
      <c r="AH10" s="51"/>
      <c r="AI10" s="51"/>
      <c r="AJ10" s="51"/>
      <c r="AK10" s="2"/>
      <c r="AL10" s="51">
        <f>データ!V6</f>
        <v>14075</v>
      </c>
      <c r="AM10" s="51"/>
      <c r="AN10" s="51"/>
      <c r="AO10" s="51"/>
      <c r="AP10" s="51"/>
      <c r="AQ10" s="51"/>
      <c r="AR10" s="51"/>
      <c r="AS10" s="51"/>
      <c r="AT10" s="46">
        <f>データ!W6</f>
        <v>6.02</v>
      </c>
      <c r="AU10" s="46"/>
      <c r="AV10" s="46"/>
      <c r="AW10" s="46"/>
      <c r="AX10" s="46"/>
      <c r="AY10" s="46"/>
      <c r="AZ10" s="46"/>
      <c r="BA10" s="46"/>
      <c r="BB10" s="46">
        <f>データ!X6</f>
        <v>2338.04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Y+0SkYPYOhPNJP4cU9i8a1L8W4I0oR36M57RZtDdFvFXMsGAk16gobvREGHy6Y6tjZUCWGPXjDC6TKD4Itk7vg==" saltValue="9/EGDKPxrh1p611WOl0w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62090</v>
      </c>
      <c r="D6" s="33">
        <f t="shared" si="3"/>
        <v>47</v>
      </c>
      <c r="E6" s="33">
        <f t="shared" si="3"/>
        <v>17</v>
      </c>
      <c r="F6" s="33">
        <f t="shared" si="3"/>
        <v>1</v>
      </c>
      <c r="G6" s="33">
        <f t="shared" si="3"/>
        <v>0</v>
      </c>
      <c r="H6" s="33" t="str">
        <f t="shared" si="3"/>
        <v>山形県　長井市</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53.44</v>
      </c>
      <c r="Q6" s="34">
        <f t="shared" si="3"/>
        <v>57.9</v>
      </c>
      <c r="R6" s="34">
        <f t="shared" si="3"/>
        <v>4015</v>
      </c>
      <c r="S6" s="34">
        <f t="shared" si="3"/>
        <v>26492</v>
      </c>
      <c r="T6" s="34">
        <f t="shared" si="3"/>
        <v>214.67</v>
      </c>
      <c r="U6" s="34">
        <f t="shared" si="3"/>
        <v>123.41</v>
      </c>
      <c r="V6" s="34">
        <f t="shared" si="3"/>
        <v>14075</v>
      </c>
      <c r="W6" s="34">
        <f t="shared" si="3"/>
        <v>6.02</v>
      </c>
      <c r="X6" s="34">
        <f t="shared" si="3"/>
        <v>2338.04</v>
      </c>
      <c r="Y6" s="35">
        <f>IF(Y7="",NA(),Y7)</f>
        <v>85.29</v>
      </c>
      <c r="Z6" s="35">
        <f t="shared" ref="Z6:AH6" si="4">IF(Z7="",NA(),Z7)</f>
        <v>90.87</v>
      </c>
      <c r="AA6" s="35">
        <f t="shared" si="4"/>
        <v>90.57</v>
      </c>
      <c r="AB6" s="35">
        <f t="shared" si="4"/>
        <v>90.89</v>
      </c>
      <c r="AC6" s="35">
        <f t="shared" si="4"/>
        <v>91.62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775.89</v>
      </c>
      <c r="BG6" s="35">
        <f t="shared" ref="BG6:BO6" si="7">IF(BG7="",NA(),BG7)</f>
        <v>679.95</v>
      </c>
      <c r="BH6" s="35">
        <f t="shared" si="7"/>
        <v>624</v>
      </c>
      <c r="BI6" s="35">
        <f t="shared" si="7"/>
        <v>565.77</v>
      </c>
      <c r="BJ6" s="35">
        <f t="shared" si="7"/>
        <v>534.54999999999995</v>
      </c>
      <c r="BK6" s="35">
        <f t="shared" si="7"/>
        <v>1162.3599999999999</v>
      </c>
      <c r="BL6" s="35">
        <f t="shared" si="7"/>
        <v>1047.6500000000001</v>
      </c>
      <c r="BM6" s="35">
        <f t="shared" si="7"/>
        <v>1124.26</v>
      </c>
      <c r="BN6" s="35">
        <f t="shared" si="7"/>
        <v>692.13</v>
      </c>
      <c r="BO6" s="35">
        <f t="shared" si="7"/>
        <v>807.75</v>
      </c>
      <c r="BP6" s="34" t="str">
        <f>IF(BP7="","",IF(BP7="-","【-】","【"&amp;SUBSTITUTE(TEXT(BP7,"#,##0.00"),"-","△")&amp;"】"))</f>
        <v>【682.51】</v>
      </c>
      <c r="BQ6" s="35">
        <f>IF(BQ7="",NA(),BQ7)</f>
        <v>93.04</v>
      </c>
      <c r="BR6" s="35">
        <f t="shared" ref="BR6:BZ6" si="8">IF(BR7="",NA(),BR7)</f>
        <v>97.26</v>
      </c>
      <c r="BS6" s="35">
        <f t="shared" si="8"/>
        <v>99.33</v>
      </c>
      <c r="BT6" s="35">
        <f t="shared" si="8"/>
        <v>98.92</v>
      </c>
      <c r="BU6" s="35">
        <f t="shared" si="8"/>
        <v>96.89</v>
      </c>
      <c r="BV6" s="35">
        <f t="shared" si="8"/>
        <v>68.209999999999994</v>
      </c>
      <c r="BW6" s="35">
        <f t="shared" si="8"/>
        <v>74.040000000000006</v>
      </c>
      <c r="BX6" s="35">
        <f t="shared" si="8"/>
        <v>80.58</v>
      </c>
      <c r="BY6" s="35">
        <f t="shared" si="8"/>
        <v>88.98</v>
      </c>
      <c r="BZ6" s="35">
        <f t="shared" si="8"/>
        <v>86.94</v>
      </c>
      <c r="CA6" s="34" t="str">
        <f>IF(CA7="","",IF(CA7="-","【-】","【"&amp;SUBSTITUTE(TEXT(CA7,"#,##0.00"),"-","△")&amp;"】"))</f>
        <v>【100.34】</v>
      </c>
      <c r="CB6" s="35">
        <f>IF(CB7="",NA(),CB7)</f>
        <v>233.28</v>
      </c>
      <c r="CC6" s="35">
        <f t="shared" ref="CC6:CK6" si="9">IF(CC7="",NA(),CC7)</f>
        <v>219.84</v>
      </c>
      <c r="CD6" s="35">
        <f t="shared" si="9"/>
        <v>215.76</v>
      </c>
      <c r="CE6" s="35">
        <f t="shared" si="9"/>
        <v>218.32</v>
      </c>
      <c r="CF6" s="35">
        <f t="shared" si="9"/>
        <v>203.45</v>
      </c>
      <c r="CG6" s="35">
        <f t="shared" si="9"/>
        <v>250.84</v>
      </c>
      <c r="CH6" s="35">
        <f t="shared" si="9"/>
        <v>235.61</v>
      </c>
      <c r="CI6" s="35">
        <f t="shared" si="9"/>
        <v>216.21</v>
      </c>
      <c r="CJ6" s="35">
        <f t="shared" si="9"/>
        <v>175.05</v>
      </c>
      <c r="CK6" s="35">
        <f t="shared" si="9"/>
        <v>179.63</v>
      </c>
      <c r="CL6" s="34" t="str">
        <f>IF(CL7="","",IF(CL7="-","【-】","【"&amp;SUBSTITUTE(TEXT(CL7,"#,##0.00"),"-","△")&amp;"】"))</f>
        <v>【136.15】</v>
      </c>
      <c r="CM6" s="35">
        <f>IF(CM7="",NA(),CM7)</f>
        <v>66.709999999999994</v>
      </c>
      <c r="CN6" s="35">
        <f t="shared" ref="CN6:CV6" si="10">IF(CN7="",NA(),CN7)</f>
        <v>68.63</v>
      </c>
      <c r="CO6" s="35">
        <f t="shared" si="10"/>
        <v>72.86</v>
      </c>
      <c r="CP6" s="35">
        <f t="shared" si="10"/>
        <v>68.42</v>
      </c>
      <c r="CQ6" s="35">
        <f t="shared" si="10"/>
        <v>76.33</v>
      </c>
      <c r="CR6" s="35">
        <f t="shared" si="10"/>
        <v>49.39</v>
      </c>
      <c r="CS6" s="35">
        <f t="shared" si="10"/>
        <v>49.25</v>
      </c>
      <c r="CT6" s="35">
        <f t="shared" si="10"/>
        <v>50.24</v>
      </c>
      <c r="CU6" s="35">
        <f t="shared" si="10"/>
        <v>57.54</v>
      </c>
      <c r="CV6" s="35">
        <f t="shared" si="10"/>
        <v>55.55</v>
      </c>
      <c r="CW6" s="34" t="str">
        <f>IF(CW7="","",IF(CW7="-","【-】","【"&amp;SUBSTITUTE(TEXT(CW7,"#,##0.00"),"-","△")&amp;"】"))</f>
        <v>【59.64】</v>
      </c>
      <c r="CX6" s="35">
        <f>IF(CX7="",NA(),CX7)</f>
        <v>88.77</v>
      </c>
      <c r="CY6" s="35">
        <f t="shared" ref="CY6:DG6" si="11">IF(CY7="",NA(),CY7)</f>
        <v>89.93</v>
      </c>
      <c r="CZ6" s="35">
        <f t="shared" si="11"/>
        <v>90.19</v>
      </c>
      <c r="DA6" s="35">
        <f t="shared" si="11"/>
        <v>90.61</v>
      </c>
      <c r="DB6" s="35">
        <f t="shared" si="11"/>
        <v>90.98</v>
      </c>
      <c r="DC6" s="35">
        <f t="shared" si="11"/>
        <v>83.96</v>
      </c>
      <c r="DD6" s="35">
        <f t="shared" si="11"/>
        <v>84.12</v>
      </c>
      <c r="DE6" s="35">
        <f t="shared" si="11"/>
        <v>84.17</v>
      </c>
      <c r="DF6" s="35">
        <f t="shared" si="11"/>
        <v>92.87</v>
      </c>
      <c r="DG6" s="35">
        <f t="shared" si="11"/>
        <v>91.64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0.16</v>
      </c>
      <c r="EN6" s="35">
        <f t="shared" si="14"/>
        <v>0.1</v>
      </c>
      <c r="EO6" s="34" t="str">
        <f>IF(EO7="","",IF(EO7="-","【-】","【"&amp;SUBSTITUTE(TEXT(EO7,"#,##0.00"),"-","△")&amp;"】"))</f>
        <v>【0.22】</v>
      </c>
    </row>
    <row r="7" spans="1:145" s="36" customFormat="1" x14ac:dyDescent="0.15">
      <c r="A7" s="28"/>
      <c r="B7" s="37">
        <v>2019</v>
      </c>
      <c r="C7" s="37">
        <v>62090</v>
      </c>
      <c r="D7" s="37">
        <v>47</v>
      </c>
      <c r="E7" s="37">
        <v>17</v>
      </c>
      <c r="F7" s="37">
        <v>1</v>
      </c>
      <c r="G7" s="37">
        <v>0</v>
      </c>
      <c r="H7" s="37" t="s">
        <v>96</v>
      </c>
      <c r="I7" s="37" t="s">
        <v>97</v>
      </c>
      <c r="J7" s="37" t="s">
        <v>98</v>
      </c>
      <c r="K7" s="37" t="s">
        <v>99</v>
      </c>
      <c r="L7" s="37" t="s">
        <v>100</v>
      </c>
      <c r="M7" s="37" t="s">
        <v>101</v>
      </c>
      <c r="N7" s="38" t="s">
        <v>102</v>
      </c>
      <c r="O7" s="38" t="s">
        <v>103</v>
      </c>
      <c r="P7" s="38">
        <v>53.44</v>
      </c>
      <c r="Q7" s="38">
        <v>57.9</v>
      </c>
      <c r="R7" s="38">
        <v>4015</v>
      </c>
      <c r="S7" s="38">
        <v>26492</v>
      </c>
      <c r="T7" s="38">
        <v>214.67</v>
      </c>
      <c r="U7" s="38">
        <v>123.41</v>
      </c>
      <c r="V7" s="38">
        <v>14075</v>
      </c>
      <c r="W7" s="38">
        <v>6.02</v>
      </c>
      <c r="X7" s="38">
        <v>2338.04</v>
      </c>
      <c r="Y7" s="38">
        <v>85.29</v>
      </c>
      <c r="Z7" s="38">
        <v>90.87</v>
      </c>
      <c r="AA7" s="38">
        <v>90.57</v>
      </c>
      <c r="AB7" s="38">
        <v>90.89</v>
      </c>
      <c r="AC7" s="38">
        <v>91.62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775.89</v>
      </c>
      <c r="BG7" s="38">
        <v>679.95</v>
      </c>
      <c r="BH7" s="38">
        <v>624</v>
      </c>
      <c r="BI7" s="38">
        <v>565.77</v>
      </c>
      <c r="BJ7" s="38">
        <v>534.54999999999995</v>
      </c>
      <c r="BK7" s="38">
        <v>1162.3599999999999</v>
      </c>
      <c r="BL7" s="38">
        <v>1047.6500000000001</v>
      </c>
      <c r="BM7" s="38">
        <v>1124.26</v>
      </c>
      <c r="BN7" s="38">
        <v>692.13</v>
      </c>
      <c r="BO7" s="38">
        <v>807.75</v>
      </c>
      <c r="BP7" s="38">
        <v>682.51</v>
      </c>
      <c r="BQ7" s="38">
        <v>93.04</v>
      </c>
      <c r="BR7" s="38">
        <v>97.26</v>
      </c>
      <c r="BS7" s="38">
        <v>99.33</v>
      </c>
      <c r="BT7" s="38">
        <v>98.92</v>
      </c>
      <c r="BU7" s="38">
        <v>96.89</v>
      </c>
      <c r="BV7" s="38">
        <v>68.209999999999994</v>
      </c>
      <c r="BW7" s="38">
        <v>74.040000000000006</v>
      </c>
      <c r="BX7" s="38">
        <v>80.58</v>
      </c>
      <c r="BY7" s="38">
        <v>88.98</v>
      </c>
      <c r="BZ7" s="38">
        <v>86.94</v>
      </c>
      <c r="CA7" s="38">
        <v>100.34</v>
      </c>
      <c r="CB7" s="38">
        <v>233.28</v>
      </c>
      <c r="CC7" s="38">
        <v>219.84</v>
      </c>
      <c r="CD7" s="38">
        <v>215.76</v>
      </c>
      <c r="CE7" s="38">
        <v>218.32</v>
      </c>
      <c r="CF7" s="38">
        <v>203.45</v>
      </c>
      <c r="CG7" s="38">
        <v>250.84</v>
      </c>
      <c r="CH7" s="38">
        <v>235.61</v>
      </c>
      <c r="CI7" s="38">
        <v>216.21</v>
      </c>
      <c r="CJ7" s="38">
        <v>175.05</v>
      </c>
      <c r="CK7" s="38">
        <v>179.63</v>
      </c>
      <c r="CL7" s="38">
        <v>136.15</v>
      </c>
      <c r="CM7" s="38">
        <v>66.709999999999994</v>
      </c>
      <c r="CN7" s="38">
        <v>68.63</v>
      </c>
      <c r="CO7" s="38">
        <v>72.86</v>
      </c>
      <c r="CP7" s="38">
        <v>68.42</v>
      </c>
      <c r="CQ7" s="38">
        <v>76.33</v>
      </c>
      <c r="CR7" s="38">
        <v>49.39</v>
      </c>
      <c r="CS7" s="38">
        <v>49.25</v>
      </c>
      <c r="CT7" s="38">
        <v>50.24</v>
      </c>
      <c r="CU7" s="38">
        <v>57.54</v>
      </c>
      <c r="CV7" s="38">
        <v>55.55</v>
      </c>
      <c r="CW7" s="38">
        <v>59.64</v>
      </c>
      <c r="CX7" s="38">
        <v>88.77</v>
      </c>
      <c r="CY7" s="38">
        <v>89.93</v>
      </c>
      <c r="CZ7" s="38">
        <v>90.19</v>
      </c>
      <c r="DA7" s="38">
        <v>90.61</v>
      </c>
      <c r="DB7" s="38">
        <v>90.98</v>
      </c>
      <c r="DC7" s="38">
        <v>83.96</v>
      </c>
      <c r="DD7" s="38">
        <v>84.12</v>
      </c>
      <c r="DE7" s="38">
        <v>84.17</v>
      </c>
      <c r="DF7" s="38">
        <v>92.87</v>
      </c>
      <c r="DG7" s="38">
        <v>91.64</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0.16</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112</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L4101-sui-104 </cp:lastModifiedBy>
  <cp:lastPrinted>2021-01-21T09:25:29Z</cp:lastPrinted>
  <dcterms:created xsi:type="dcterms:W3CDTF">2020-12-04T02:43:02Z</dcterms:created>
  <dcterms:modified xsi:type="dcterms:W3CDTF">2021-03-10T01:23:54Z</dcterms:modified>
  <cp:category/>
</cp:coreProperties>
</file>