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40_下水道推進係\010 公共下水道\【経営比較分析表】関係\R2(H31(R1)年度分)\"/>
    </mc:Choice>
  </mc:AlternateContent>
  <workbookProtection workbookAlgorithmName="SHA-512" workbookHashValue="vdx1H8x0mGkJi/iQooCpUZcgVhrFV/CazOOzOEPby/uWawJsii27pcAGPUD7za63WD3TAHP4Ns8cibllY5Sc7Q==" workbookSaltValue="b6wo0Go3CN/EbRE1Kl0W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<sst xmlns="http://schemas.openxmlformats.org/spreadsheetml/2006/main" count="236" uniqueCount="120">
  <si>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</si>
  <si>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</si>
  <si>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</si>
  <si>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</si>
  <si>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</si>
  <si>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</si>
  <si>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</si>
  <si>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</si>
  <si>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</si>
  <si>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</si>
  <si>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</si>
  <si>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</si>
  <si>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</si>
  <si>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</si>
  <si>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</si>
  <si>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</si>
  <si>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</si>
  <si>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</si>
  <si>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</si>
  <si>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</si>
  <si>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</si>
  <si>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</si>
  <si>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</si>
  <si>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</si>
  <si>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</si>
  <si>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</si>
  <si>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</si>
  <si>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</si>
  <si>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</si>
  <si>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</si>
  <si>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</si>
  <si>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</si>
  <si>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</si>
  <si>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</si>
  <si>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</si>
  <si>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</si>
  <si>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</si>
  <si>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</si>
  <si>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</si>
  <si>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</si>
  <si>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</si>
  <si>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</si>
  <si>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</si>
  <si>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</si>
  <si>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</si>
  <si>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</si>
  <si>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</si>
  <si>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</si>
  <si>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</si>
  <si>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</si>
  <si>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</si>
  <si>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</si>
  <si>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</si>
  <si>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</si>
  <si>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</si>
  <si>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</si>
  <si>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</si>
  <si>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</si>
  <si>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</si>
  <si>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</si>
  <si>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</si>
  <si>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</si>
  <si>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</si>
  <si>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</si>
  <si>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</si>
  <si>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</si>
  <si>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</si>
  <si>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</si>
  <si>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</si>
  <si>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</si>
  <si>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</si>
  <si>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</si>
  <si>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</si>
  <si>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</si>
  <si>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</si>
  <si>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</si>
  <si>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</si>
  <si>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</si>
  <si>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</si>
  <si>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</si>
  <si>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</si>
  <si>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</si>
  <si>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</si>
  <si>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</si>
  <si>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</si>
  <si>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</si>
  <si>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</si>
  <si>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</si>
  <si>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</si>
  <si>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</si>
  <si>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</si>
  <si>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</si>
  <si>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</si>
  <si>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</si>
  <si>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</si>
  <si>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</si>
  <si>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</si>
  <si>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</si>
  <si>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</si>
  <si>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</si>
  <si>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</si>
  <si>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</si>
  <si>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</si>
  <si>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</si>
  <si>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</si>
  <si>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</si>
  <si>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</si>
  <si>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</si>
  <si>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</si>
  <si>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</si>
  <si>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</si>
  <si>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</si>
  <si>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</si>
  <si>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</si>
  <si>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</si>
  <si>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</si>
  <si>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</si>
  <si>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から20年以上経過しており、現在は既存施設の維持管理が中心となっている。機能強化対策事業を進め、今泉・大久保地区農業集落排水処理施設の改築・管渠更新等、計画的に更新工事を実施していく。</t>
    <rPh sb="9" eb="11">
      <t>イジョウ</t>
    </rPh>
    <phoneticPr fontId="4"/>
  </si>
  <si>
    <t>農業集落排水事業は、すでに建設事業を終了し、現在は既存施設の維持管理が中心となっている。機能強化対策事業を進め、今泉・大久保地区農業集落排水処理施設の改築・管渠更新等、計画的に更新工事を実施していく。
また、令和2年4月から公営企業会計移行となり、より的確に経営状況の把握が可能となった。今後は、移行初年度の経営状況を踏まえ、経営戦略の見直しも行いながら、更なる経営の健全化を目指していく。</t>
    <rPh sb="126" eb="128">
      <t>テキカク</t>
    </rPh>
    <rPh sb="129" eb="131">
      <t>ケイエイ</t>
    </rPh>
    <rPh sb="131" eb="133">
      <t>ジョウキョウ</t>
    </rPh>
    <rPh sb="134" eb="136">
      <t>ハアク</t>
    </rPh>
    <rPh sb="137" eb="139">
      <t>カノウ</t>
    </rPh>
    <rPh sb="144" eb="146">
      <t>コンゴ</t>
    </rPh>
    <rPh sb="148" eb="150">
      <t>イコウ</t>
    </rPh>
    <rPh sb="150" eb="153">
      <t>ショネンド</t>
    </rPh>
    <rPh sb="154" eb="156">
      <t>ケイエイ</t>
    </rPh>
    <rPh sb="156" eb="158">
      <t>ジョウキョウ</t>
    </rPh>
    <rPh sb="159" eb="160">
      <t>フ</t>
    </rPh>
    <rPh sb="163" eb="165">
      <t>ケイエイ</t>
    </rPh>
    <rPh sb="165" eb="167">
      <t>センリャク</t>
    </rPh>
    <rPh sb="168" eb="170">
      <t>ミナオ</t>
    </rPh>
    <rPh sb="172" eb="173">
      <t>オコナ</t>
    </rPh>
    <phoneticPr fontId="4"/>
  </si>
  <si>
    <t>①29年度から施設更新に備えた機能診断調査が始まり、委託料等の費用増大したため95～96％で推移している。100％未満であるものの僅かずつではあるが改善傾向にある。　　　　　　　　　　　　　　　　　　　　　　　　　　　　　　　　　　　　　　　　　　　　　　　　　　　　　　　　④類似団体と比較し低い数値となっているが、順次更新工事を実施しているため、企業債がやや増加する。人口減少等に伴い、使用料は低迷していくと考えられるため、使用料見直しの検討も含めて更なる経営改善を図っていく必要がある。　　　　　　　　　　　　　　　　　　　　　　　　　　　　　　　　　　　　　　　　　　　　　　　　　　　　　　　　　　　　　　　　　　　　　　　　　　　⑤経費回収率は、100%に近い数値となっており、比較的良好である。今は施設の更新工事が始まっているため、適正な使用料収入の確保及び汚水処理費等の削減がより一層必要となる。　　　　　　　　　　　　　　　　　　　　　　　　　　　　　　　　　　　　　　　　　　　　　　　　　　　　　　　　　　　　　　　　　　　　　　　　　　　　　　　　　　　　⑥汚水処理原価に関しては、大きな変動はなく、類似団体より低くなっている。農業集落排水処理区域においては、既に建設事業を終了しており、大幅な新規接続加入がないことから、有収水量増はあまり見込めない。　　　　　　　　　　　　　　　　　　　　　　　　　　　　　　　　　　　　　　　　　　　　　　　　　　　　　　　　　　　　　　　　　　　　　　　　　　　　　　　　　　　　　　　　　　　　　　　　⑦施設利用率は6割以上で類似団体と比較しても高く、施設の効率性は比較的良いと言える。今後、人口は減少していくため、利用率が下がる可能性があり注視していく必要がある。　　　　　　　　　　　　　　　　　　　　　　　　　　　　　　　　　　　　　　　　　　　　　　　　　　　　　　　　　　　　⑧水洗化率は93％台で止まっている傾向がある。老齢(単身)世帯の増加や人口減少等の状況から大幅な接続加入を見込むことは困難であるが、飽和状態に達した今泉地区と比べ、加入率がやや低い大久保地区には若干上昇の余地がある。重点的な接続策を進め、最終的な目標水洗化率を概ね95%程度とする。</t>
    <rPh sb="3" eb="5">
      <t>ネンド</t>
    </rPh>
    <rPh sb="7" eb="9">
      <t>シセツ</t>
    </rPh>
    <rPh sb="9" eb="11">
      <t>コウシン</t>
    </rPh>
    <rPh sb="12" eb="13">
      <t>ソナ</t>
    </rPh>
    <rPh sb="15" eb="17">
      <t>キノウ</t>
    </rPh>
    <rPh sb="17" eb="19">
      <t>シンダン</t>
    </rPh>
    <rPh sb="19" eb="21">
      <t>チョウサ</t>
    </rPh>
    <rPh sb="22" eb="23">
      <t>ハジ</t>
    </rPh>
    <rPh sb="26" eb="29">
      <t>イタクリョウ</t>
    </rPh>
    <rPh sb="29" eb="30">
      <t>トウ</t>
    </rPh>
    <rPh sb="31" eb="33">
      <t>ヒヨウ</t>
    </rPh>
    <rPh sb="33" eb="35">
      <t>ゾウダイ</t>
    </rPh>
    <rPh sb="46" eb="48">
      <t>スイイ</t>
    </rPh>
    <rPh sb="57" eb="59">
      <t>ミマン</t>
    </rPh>
    <rPh sb="65" eb="66">
      <t>ワズ</t>
    </rPh>
    <rPh sb="74" eb="76">
      <t>カイゼン</t>
    </rPh>
    <rPh sb="76" eb="78">
      <t>ケイコウ</t>
    </rPh>
    <rPh sb="139" eb="141">
      <t>ルイジ</t>
    </rPh>
    <rPh sb="141" eb="143">
      <t>ダンタイ</t>
    </rPh>
    <rPh sb="144" eb="146">
      <t>ヒカク</t>
    </rPh>
    <rPh sb="147" eb="148">
      <t>ヒク</t>
    </rPh>
    <rPh sb="149" eb="151">
      <t>スウチ</t>
    </rPh>
    <rPh sb="186" eb="188">
      <t>ジンコウ</t>
    </rPh>
    <rPh sb="188" eb="190">
      <t>ゲンショウ</t>
    </rPh>
    <rPh sb="190" eb="191">
      <t>トウ</t>
    </rPh>
    <rPh sb="192" eb="193">
      <t>トモナ</t>
    </rPh>
    <rPh sb="206" eb="207">
      <t>カンガ</t>
    </rPh>
    <rPh sb="214" eb="217">
      <t>シヨウリョウ</t>
    </rPh>
    <rPh sb="217" eb="219">
      <t>ミナオ</t>
    </rPh>
    <rPh sb="221" eb="223">
      <t>ケントウ</t>
    </rPh>
    <rPh sb="224" eb="225">
      <t>フク</t>
    </rPh>
    <rPh sb="227" eb="228">
      <t>サラ</t>
    </rPh>
    <rPh sb="334" eb="335">
      <t>チカ</t>
    </rPh>
    <rPh sb="336" eb="338">
      <t>スウチ</t>
    </rPh>
    <rPh sb="345" eb="348">
      <t>ヒカクテキ</t>
    </rPh>
    <rPh sb="348" eb="350">
      <t>リョウコウ</t>
    </rPh>
    <rPh sb="364" eb="365">
      <t>ハジ</t>
    </rPh>
    <rPh sb="398" eb="400">
      <t>イッソウ</t>
    </rPh>
    <rPh sb="512" eb="514">
      <t>ルイジ</t>
    </rPh>
    <rPh sb="514" eb="516">
      <t>ダンタイ</t>
    </rPh>
    <rPh sb="518" eb="519">
      <t>ヒク</t>
    </rPh>
    <rPh sb="573" eb="575">
      <t>ユウシュウ</t>
    </rPh>
    <rPh sb="696" eb="698">
      <t>ルイジ</t>
    </rPh>
    <rPh sb="698" eb="700">
      <t>ダンタイ</t>
    </rPh>
    <rPh sb="701" eb="703">
      <t>ヒカク</t>
    </rPh>
    <rPh sb="716" eb="719">
      <t>ヒカクテキ</t>
    </rPh>
    <rPh sb="729" eb="731">
      <t>ジンコウ</t>
    </rPh>
    <rPh sb="732" eb="734">
      <t>ゲンショウ</t>
    </rPh>
    <rPh sb="741" eb="744">
      <t>リヨウリツ</t>
    </rPh>
    <rPh sb="745" eb="746">
      <t>サ</t>
    </rPh>
    <rPh sb="748" eb="751">
      <t>カノウセイ</t>
    </rPh>
    <rPh sb="754" eb="756">
      <t>チュウシ</t>
    </rPh>
    <rPh sb="760" eb="762">
      <t>ヒツヨウ</t>
    </rPh>
    <rPh sb="835" eb="836">
      <t>ダイ</t>
    </rPh>
    <rPh sb="837" eb="838">
      <t>ト</t>
    </rPh>
    <rPh sb="843" eb="845">
      <t>ケイコウ</t>
    </rPh>
    <rPh sb="861" eb="863">
      <t>ジンコウ</t>
    </rPh>
    <rPh sb="863" eb="865">
      <t>ゲンショウ</t>
    </rPh>
    <rPh sb="865" eb="866">
      <t>トウ</t>
    </rPh>
    <rPh sb="923" eb="925">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</si>
</sst>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6-4D37-891C-8921043765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486-4D37-891C-8921043765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63.2</c:v>
                </c:pt>
                <c:pt idx="1">
                  <c:v>67.33</c:v>
                </c:pt>
                <c:pt idx="2">
                  <c:v>70.13</c:v>
                </c:pt>
                <c:pt idx="3">
                  <c:v>63.45</c:v>
                </c:pt>
                <c:pt idx="4">
                  <c:v>61.72</c:v>
                </c:pt>
              </c:numCache>
            </c:numRef>
          </c:val>
          <c:extLst>
            <c:ext xmlns:c16="http://schemas.microsoft.com/office/drawing/2014/chart" uri="{C3380CC4-5D6E-409C-BE32-E72D297353CC}">
              <c16:uniqueId val="{00000000-AF83-4FA5-B301-BB2427D9A6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F83-4FA5-B301-BB2427D9A6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c:v>
                </c:pt>
                <c:pt idx="1">
                  <c:v>93.26</c:v>
                </c:pt>
                <c:pt idx="2">
                  <c:v>93.27</c:v>
                </c:pt>
                <c:pt idx="3">
                  <c:v>93.71</c:v>
                </c:pt>
                <c:pt idx="4">
                  <c:v>93.63</c:v>
                </c:pt>
              </c:numCache>
            </c:numRef>
          </c:val>
          <c:extLst>
            <c:ext xmlns:c16="http://schemas.microsoft.com/office/drawing/2014/chart" uri="{C3380CC4-5D6E-409C-BE32-E72D297353CC}">
              <c16:uniqueId val="{00000000-7A7B-4ABA-B798-82DB234284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A7B-4ABA-B798-82DB234284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99.95</c:v>
                </c:pt>
                <c:pt idx="1">
                  <c:v>98.32</c:v>
                </c:pt>
                <c:pt idx="2">
                  <c:v>95.97</c:v>
                </c:pt>
                <c:pt idx="3">
                  <c:v>96.04</c:v>
                </c:pt>
                <c:pt idx="4">
                  <c:v>96.51</c:v>
                </c:pt>
              </c:numCache>
            </c:numRef>
          </c:val>
          <c:extLst>
            <c:ext xmlns:c16="http://schemas.microsoft.com/office/drawing/2014/chart" uri="{C3380CC4-5D6E-409C-BE32-E72D297353CC}">
              <c16:uniqueId val="{00000000-E255-4280-B573-9804DE8ADD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5-4280-B573-9804DE8ADD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4-4FE8-91CC-CE5795E23E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4-4FE8-91CC-CE5795E23E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0-4848-8730-5AFA2F75F5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0-4848-8730-5AFA2F75F5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9-48AB-9B05-63AEFFF7B1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9-48AB-9B05-63AEFFF7B1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3D-4F4D-9347-0B3FA33D54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D-4F4D-9347-0B3FA33D54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259.04000000000002</c:v>
                </c:pt>
                <c:pt idx="1">
                  <c:v>43.13</c:v>
                </c:pt>
                <c:pt idx="2">
                  <c:v>126.44</c:v>
                </c:pt>
                <c:pt idx="3">
                  <c:v>194.64</c:v>
                </c:pt>
                <c:pt idx="4">
                  <c:v>217.57</c:v>
                </c:pt>
              </c:numCache>
            </c:numRef>
          </c:val>
          <c:extLst>
            <c:ext xmlns:c16="http://schemas.microsoft.com/office/drawing/2014/chart" uri="{C3380CC4-5D6E-409C-BE32-E72D297353CC}">
              <c16:uniqueId val="{00000000-C212-4AF8-90BC-5627996887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212-4AF8-90BC-5627996887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104.82</c:v>
                </c:pt>
                <c:pt idx="1">
                  <c:v>89.2</c:v>
                </c:pt>
                <c:pt idx="2">
                  <c:v>99.02</c:v>
                </c:pt>
                <c:pt idx="3">
                  <c:v>99.7</c:v>
                </c:pt>
                <c:pt idx="4">
                  <c:v>99.65</c:v>
                </c:pt>
              </c:numCache>
            </c:numRef>
          </c:val>
          <c:extLst>
            <c:ext xmlns:c16="http://schemas.microsoft.com/office/drawing/2014/chart" uri="{C3380CC4-5D6E-409C-BE32-E72D297353CC}">
              <c16:uniqueId val="{00000000-BC19-4675-913A-4881C4134F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C19-4675-913A-4881C4134F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203.58</c:v>
                </c:pt>
                <c:pt idx="1">
                  <c:v>237.47</c:v>
                </c:pt>
                <c:pt idx="2">
                  <c:v>214.37</c:v>
                </c:pt>
                <c:pt idx="3">
                  <c:v>212.41</c:v>
                </c:pt>
                <c:pt idx="4">
                  <c:v>192.9</c:v>
                </c:pt>
              </c:numCache>
            </c:numRef>
          </c:val>
          <c:extLst>
            <c:ext xmlns:c16="http://schemas.microsoft.com/office/drawing/2014/chart" uri="{C3380CC4-5D6E-409C-BE32-E72D297353CC}">
              <c16:uniqueId val="{00000000-FB56-47B9-8BCE-E6B119D7EA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B56-47B9-8BCE-E6B119D7EA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R37" sqref="AR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長井市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26492</v>
      </c>
      <c r="AM8" s="69"/>
      <c r="AN8" s="69"/>
      <c r="AO8" s="69"/>
      <c r="AP8" s="69"/>
      <c r="AQ8" s="69"/>
      <c r="AR8" s="69"/>
      <c r="AS8" s="69"/>
      <c r="AT8" s="68">
        <f>データ!T6</f>
        <v>214.67</v>
      </c>
      <c r="AU8" s="68"/>
      <c r="AV8" s="68"/>
      <c r="AW8" s="68"/>
      <c r="AX8" s="68"/>
      <c r="AY8" s="68"/>
      <c r="AZ8" s="68"/>
      <c r="BA8" s="68"/>
      <c r="BB8" s="68">
        <f>データ!U6</f>
        <v>123.41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8.23</v>
      </c>
      <c r="Q10" s="68"/>
      <c r="R10" s="68"/>
      <c r="S10" s="68"/>
      <c r="T10" s="68"/>
      <c r="U10" s="68"/>
      <c r="V10" s="68"/>
      <c r="W10" s="68">
        <f>データ!Q6</f>
        <v>82.33</v>
      </c>
      <c r="X10" s="68"/>
      <c r="Y10" s="68"/>
      <c r="Z10" s="68"/>
      <c r="AA10" s="68"/>
      <c r="AB10" s="68"/>
      <c r="AC10" s="68"/>
      <c r="AD10" s="69">
        <f>データ!R6</f>
        <v>4015</v>
      </c>
      <c r="AE10" s="69"/>
      <c r="AF10" s="69"/>
      <c r="AG10" s="69"/>
      <c r="AH10" s="69"/>
      <c r="AI10" s="69"/>
      <c r="AJ10" s="69"/>
      <c r="AK10" s="2"/>
      <c r="AL10" s="69">
        <f>データ!V6</f>
        <v>2167</v>
      </c>
      <c r="AM10" s="69"/>
      <c r="AN10" s="69"/>
      <c r="AO10" s="69"/>
      <c r="AP10" s="69"/>
      <c r="AQ10" s="69"/>
      <c r="AR10" s="69"/>
      <c r="AS10" s="69"/>
      <c r="AT10" s="68">
        <f>データ!W6</f>
        <v>1.48</v>
      </c>
      <c r="AU10" s="68"/>
      <c r="AV10" s="68"/>
      <c r="AW10" s="68"/>
      <c r="AX10" s="68"/>
      <c r="AY10" s="68"/>
      <c r="AZ10" s="68"/>
      <c r="BA10" s="68"/>
      <c r="BB10" s="68">
        <f>データ!X6</f>
        <v>1464.19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9EwlS3fjx/5wrwYcm2ScR3CQflqrEgVLTAnnzpq6R+pnCTXwBTty1qubn2kmSq3rje6HGYw/Z6/7W0gD68bDCA==" saltValue="pvGyzaqlpD3XaX59W0mO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62090</v>
      </c>
      <c r="D6" s="33">
        <f t="shared" si="3"/>
        <v>47</v>
      </c>
      <c r="E6" s="33">
        <f t="shared" si="3"/>
        <v>17</v>
      </c>
      <c r="F6" s="33">
        <f t="shared" si="3"/>
        <v>5</v>
      </c>
      <c r="G6" s="33">
        <f t="shared" si="3"/>
        <v>0</v>
      </c>
      <c r="H6" s="33" t="str">
        <f t="shared" si="3"/>
        <v>山形県　長井市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8.23</v>
      </c>
      <c r="Q6" s="34">
        <f t="shared" si="3"/>
        <v>82.33</v>
      </c>
      <c r="R6" s="34">
        <f t="shared" si="3"/>
        <v>4015</v>
      </c>
      <c r="S6" s="34">
        <f t="shared" si="3"/>
        <v>26492</v>
      </c>
      <c r="T6" s="34">
        <f t="shared" si="3"/>
        <v>214.67</v>
      </c>
      <c r="U6" s="34">
        <f t="shared" si="3"/>
        <v>123.41</v>
      </c>
      <c r="V6" s="34">
        <f t="shared" si="3"/>
        <v>2167</v>
      </c>
      <c r="W6" s="34">
        <f t="shared" si="3"/>
        <v>1.48</v>
      </c>
      <c r="X6" s="34">
        <f t="shared" si="3"/>
        <v>1464.19</v>
      </c>
      <c r="Y6" s="35">
        <f>IF(Y7="",NA(),Y7)</f>
        <v>99.95</v>
      </c>
      <c r="Z6" s="35">
        <f t="shared" ref="Z6:AH6" si="4">IF(Z7="",NA(),Z7)</f>
        <v>98.32</v>
      </c>
      <c r="AA6" s="35">
        <f t="shared" si="4"/>
        <v>95.97</v>
      </c>
      <c r="AB6" s="35">
        <f t="shared" si="4"/>
        <v>96.04</v>
      </c>
      <c r="AC6" s="35">
        <f t="shared" si="4"/>
        <v>96.51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259.04000000000002</v>
      </c>
      <c r="BG6" s="35">
        <f t="shared" ref="BG6:BO6" si="7">IF(BG7="",NA(),BG7)</f>
        <v>43.13</v>
      </c>
      <c r="BH6" s="35">
        <f t="shared" si="7"/>
        <v>126.44</v>
      </c>
      <c r="BI6" s="35">
        <f t="shared" si="7"/>
        <v>194.64</v>
      </c>
      <c r="BJ6" s="35">
        <f t="shared" si="7"/>
        <v>217.57</v>
      </c>
      <c r="BK6" s="35">
        <f t="shared" si="7"/>
        <v>1081.8</v>
      </c>
      <c r="BL6" s="35">
        <f t="shared" si="7"/>
        <v>974.93</v>
      </c>
      <c r="BM6" s="35">
        <f t="shared" si="7"/>
        <v>855.8</v>
      </c>
      <c r="BN6" s="35">
        <f t="shared" si="7"/>
        <v>789.46</v>
      </c>
      <c r="BO6" s="35">
        <f t="shared" si="7"/>
        <v>826.83</v>
      </c>
      <c r="BP6" s="34" t="str">
        <f>IF(BP7="","",IF(BP7="-","【-】","【"&amp;SUBSTITUTE(TEXT(BP7,"#,##0.00"),"-","△")&amp;"】"))</f>
        <v>【765.47】</v>
      </c>
      <c r="BQ6" s="35">
        <f>IF(BQ7="",NA(),BQ7)</f>
        <v>104.82</v>
      </c>
      <c r="BR6" s="35">
        <f t="shared" ref="BR6:BZ6" si="8">IF(BR7="",NA(),BR7)</f>
        <v>89.2</v>
      </c>
      <c r="BS6" s="35">
        <f t="shared" si="8"/>
        <v>99.02</v>
      </c>
      <c r="BT6" s="35">
        <f t="shared" si="8"/>
        <v>99.7</v>
      </c>
      <c r="BU6" s="35">
        <f t="shared" si="8"/>
        <v>99.65</v>
      </c>
      <c r="BV6" s="35">
        <f t="shared" si="8"/>
        <v>52.19</v>
      </c>
      <c r="BW6" s="35">
        <f t="shared" si="8"/>
        <v>55.32</v>
      </c>
      <c r="BX6" s="35">
        <f t="shared" si="8"/>
        <v>59.8</v>
      </c>
      <c r="BY6" s="35">
        <f t="shared" si="8"/>
        <v>57.77</v>
      </c>
      <c r="BZ6" s="35">
        <f t="shared" si="8"/>
        <v>57.31</v>
      </c>
      <c r="CA6" s="34" t="str">
        <f>IF(CA7="","",IF(CA7="-","【-】","【"&amp;SUBSTITUTE(TEXT(CA7,"#,##0.00"),"-","△")&amp;"】"))</f>
        <v>【59.59】</v>
      </c>
      <c r="CB6" s="35">
        <f>IF(CB7="",NA(),CB7)</f>
        <v>203.58</v>
      </c>
      <c r="CC6" s="35">
        <f t="shared" ref="CC6:CK6" si="9">IF(CC7="",NA(),CC7)</f>
        <v>237.47</v>
      </c>
      <c r="CD6" s="35">
        <f t="shared" si="9"/>
        <v>214.37</v>
      </c>
      <c r="CE6" s="35">
        <f t="shared" si="9"/>
        <v>212.41</v>
      </c>
      <c r="CF6" s="35">
        <f t="shared" si="9"/>
        <v>192.9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63.2</v>
      </c>
      <c r="CN6" s="35">
        <f t="shared" ref="CN6:CV6" si="10">IF(CN7="",NA(),CN7)</f>
        <v>67.33</v>
      </c>
      <c r="CO6" s="35">
        <f t="shared" si="10"/>
        <v>70.13</v>
      </c>
      <c r="CP6" s="35">
        <f t="shared" si="10"/>
        <v>63.45</v>
      </c>
      <c r="CQ6" s="35">
        <f t="shared" si="10"/>
        <v>61.72</v>
      </c>
      <c r="CR6" s="35">
        <f t="shared" si="10"/>
        <v>52.31</v>
      </c>
      <c r="CS6" s="35">
        <f t="shared" si="10"/>
        <v>60.65</v>
      </c>
      <c r="CT6" s="35">
        <f t="shared" si="10"/>
        <v>51.75</v>
      </c>
      <c r="CU6" s="35">
        <f t="shared" si="10"/>
        <v>50.68</v>
      </c>
      <c r="CV6" s="35">
        <f t="shared" si="10"/>
        <v>50.14</v>
      </c>
      <c r="CW6" s="34" t="str">
        <f>IF(CW7="","",IF(CW7="-","【-】","【"&amp;SUBSTITUTE(TEXT(CW7,"#,##0.00"),"-","△")&amp;"】"))</f>
        <v>【51.30】</v>
      </c>
      <c r="CX6" s="35">
        <f>IF(CX7="",NA(),CX7)</f>
        <v>92.6</v>
      </c>
      <c r="CY6" s="35">
        <f t="shared" ref="CY6:DG6" si="11">IF(CY7="",NA(),CY7)</f>
        <v>93.26</v>
      </c>
      <c r="CZ6" s="35">
        <f t="shared" si="11"/>
        <v>93.27</v>
      </c>
      <c r="DA6" s="35">
        <f t="shared" si="11"/>
        <v>93.71</v>
      </c>
      <c r="DB6" s="35">
        <f t="shared" si="11"/>
        <v>93.63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62090</v>
      </c>
      <c r="D7" s="37">
        <v>47</v>
      </c>
      <c r="E7" s="37">
        <v>17</v>
      </c>
      <c r="F7" s="37">
        <v>5</v>
      </c>
      <c r="G7" s="37">
        <v>0</v>
      </c>
      <c r="H7" s="37" t="s">
        <v>98</v>
      </c>
      <c r="I7" s="37" t="s">
        <v>99</v>
      </c>
      <c r="J7" s="37" t="s">
        <v>100</v>
      </c>
      <c r="K7" s="37" t="s">
        <v>101</v>
      </c>
      <c r="L7" s="37" t="s">
        <v>102</v>
      </c>
      <c r="M7" s="37" t="s">
        <v>103</v>
      </c>
      <c r="N7" s="38" t="s">
        <v>104</v>
      </c>
      <c r="O7" s="38" t="s">
        <v>105</v>
      </c>
      <c r="P7" s="38">
        <v>8.23</v>
      </c>
      <c r="Q7" s="38">
        <v>82.33</v>
      </c>
      <c r="R7" s="38">
        <v>4015</v>
      </c>
      <c r="S7" s="38">
        <v>26492</v>
      </c>
      <c r="T7" s="38">
        <v>214.67</v>
      </c>
      <c r="U7" s="38">
        <v>123.41</v>
      </c>
      <c r="V7" s="38">
        <v>2167</v>
      </c>
      <c r="W7" s="38">
        <v>1.48</v>
      </c>
      <c r="X7" s="38">
        <v>1464.19</v>
      </c>
      <c r="Y7" s="38">
        <v>99.95</v>
      </c>
      <c r="Z7" s="38">
        <v>98.32</v>
      </c>
      <c r="AA7" s="38">
        <v>95.97</v>
      </c>
      <c r="AB7" s="38">
        <v>96.04</v>
      </c>
      <c r="AC7" s="38">
        <v>96.51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259.04000000000002</v>
      </c>
      <c r="BG7" s="38">
        <v>43.13</v>
      </c>
      <c r="BH7" s="38">
        <v>126.44</v>
      </c>
      <c r="BI7" s="38">
        <v>194.64</v>
      </c>
      <c r="BJ7" s="38">
        <v>217.57</v>
      </c>
      <c r="BK7" s="38">
        <v>1081.8</v>
      </c>
      <c r="BL7" s="38">
        <v>974.93</v>
      </c>
      <c r="BM7" s="38">
        <v>855.8</v>
      </c>
      <c r="BN7" s="38">
        <v>789.46</v>
      </c>
      <c r="BO7" s="38">
        <v>826.83</v>
      </c>
      <c r="BP7" s="38">
        <v>765.47</v>
      </c>
      <c r="BQ7" s="38">
        <v>104.82</v>
      </c>
      <c r="BR7" s="38">
        <v>89.2</v>
      </c>
      <c r="BS7" s="38">
        <v>99.02</v>
      </c>
      <c r="BT7" s="38">
        <v>99.7</v>
      </c>
      <c r="BU7" s="38">
        <v>99.65</v>
      </c>
      <c r="BV7" s="38">
        <v>52.19</v>
      </c>
      <c r="BW7" s="38">
        <v>55.32</v>
      </c>
      <c r="BX7" s="38">
        <v>59.8</v>
      </c>
      <c r="BY7" s="38">
        <v>57.77</v>
      </c>
      <c r="BZ7" s="38">
        <v>57.31</v>
      </c>
      <c r="CA7" s="38">
        <v>59.59</v>
      </c>
      <c r="CB7" s="38">
        <v>203.58</v>
      </c>
      <c r="CC7" s="38">
        <v>237.47</v>
      </c>
      <c r="CD7" s="38">
        <v>214.37</v>
      </c>
      <c r="CE7" s="38">
        <v>212.41</v>
      </c>
      <c r="CF7" s="38">
        <v>192.9</v>
      </c>
      <c r="CG7" s="38">
        <v>296.14</v>
      </c>
      <c r="CH7" s="38">
        <v>283.17</v>
      </c>
      <c r="CI7" s="38">
        <v>263.76</v>
      </c>
      <c r="CJ7" s="38">
        <v>274.35000000000002</v>
      </c>
      <c r="CK7" s="38">
        <v>273.52</v>
      </c>
      <c r="CL7" s="38">
        <v>257.86</v>
      </c>
      <c r="CM7" s="38">
        <v>63.2</v>
      </c>
      <c r="CN7" s="38">
        <v>67.33</v>
      </c>
      <c r="CO7" s="38">
        <v>70.13</v>
      </c>
      <c r="CP7" s="38">
        <v>63.45</v>
      </c>
      <c r="CQ7" s="38">
        <v>61.72</v>
      </c>
      <c r="CR7" s="38">
        <v>52.31</v>
      </c>
      <c r="CS7" s="38">
        <v>60.65</v>
      </c>
      <c r="CT7" s="38">
        <v>51.75</v>
      </c>
      <c r="CU7" s="38">
        <v>50.68</v>
      </c>
      <c r="CV7" s="38">
        <v>50.14</v>
      </c>
      <c r="CW7" s="38">
        <v>51.3</v>
      </c>
      <c r="CX7" s="38">
        <v>92.6</v>
      </c>
      <c r="CY7" s="38">
        <v>93.26</v>
      </c>
      <c r="CZ7" s="38">
        <v>93.27</v>
      </c>
      <c r="DA7" s="38">
        <v>93.71</v>
      </c>
      <c r="DB7" s="38">
        <v>93.63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2021-01-26T04:13:45Z</cp:lastPrinted>
  <dcterms:created xsi:type="dcterms:W3CDTF">2020-12-04T03:00:19Z</dcterms:created>
  <dcterms:modified xsi:type="dcterms:W3CDTF">2021-03-10T01:27:28Z</dcterms:modified>
  <cp:category/>
</cp:coreProperties>
</file>