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20_財政課\020_財務係\2025\01 財政管理関係\04 決算統計\R6決算統計\45 財政状況資料集（令和6年度決算分）\04 疑義照会\"/>
    </mc:Choice>
  </mc:AlternateContent>
  <bookViews>
    <workbookView xWindow="0" yWindow="0" windowWidth="19200" windowHeight="799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8" r:id="rId7"/>
    <sheet name="目的別歳出決算分析表（住民一人当たりのコスト）" sheetId="17" r:id="rId8"/>
    <sheet name="実質収支比率等に係る経年分析" sheetId="20" r:id="rId9"/>
    <sheet name="連結実質赤字比率に係る赤字・黒字の構成分析" sheetId="19" r:id="rId10"/>
    <sheet name="実質公債費比率（分子）の構造" sheetId="21" r:id="rId11"/>
    <sheet name="将来負担比率（分子）の構造" sheetId="22" r:id="rId12"/>
    <sheet name="基金残高に係る経年分析" sheetId="23" r:id="rId13"/>
    <sheet name="データシート" sheetId="9" state="hidden" r:id="rId14"/>
  </sheets>
  <externalReferences>
    <externalReference r:id="rId15"/>
    <externalReference r:id="rId16"/>
    <externalReference r:id="rId1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88" i="12" l="1"/>
  <c r="AU63" i="12"/>
  <c r="AP63" i="12"/>
  <c r="CW102" i="12" l="1"/>
  <c r="CR102" i="12"/>
  <c r="AU88" i="12"/>
  <c r="AF88" i="12"/>
  <c r="BG34"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BE39" i="10"/>
  <c r="AM39" i="10"/>
  <c r="U39" i="10"/>
  <c r="C39" i="10"/>
  <c r="BW38" i="10"/>
  <c r="BW39" i="10" s="1"/>
  <c r="BW40" i="10" s="1"/>
  <c r="BW41" i="10" s="1"/>
  <c r="BE38" i="10"/>
  <c r="AM38" i="10"/>
  <c r="U38" i="10"/>
  <c r="C38" i="10"/>
  <c r="BW37" i="10"/>
  <c r="BE37" i="10"/>
  <c r="AM37" i="10"/>
  <c r="U37" i="10"/>
  <c r="C37" i="10"/>
  <c r="BW36" i="10"/>
  <c r="BE36" i="10"/>
  <c r="AM36" i="10"/>
  <c r="U36" i="10"/>
  <c r="C36" i="10"/>
  <c r="BW35" i="10"/>
  <c r="BE35" i="10"/>
  <c r="AM35" i="10"/>
  <c r="U35" i="10"/>
  <c r="C35" i="10"/>
  <c r="BW34" i="10"/>
  <c r="BE34" i="10"/>
  <c r="AM34" i="10"/>
  <c r="U34" i="10"/>
  <c r="C34" i="10"/>
  <c r="CO34" i="10" l="1"/>
  <c r="CO35" i="10" s="1"/>
  <c r="CO36" i="10" s="1"/>
  <c r="CO37" i="10" s="1"/>
  <c r="CO38" i="10" s="1"/>
  <c r="CO39"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<sst xmlns="http://schemas.openxmlformats.org/spreadsheetml/2006/main" count="1091" uniqueCount="573">
  <si>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</si>
  <si>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</si>
  <si>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</si>
  <si>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</si>
  <si>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</si>
  <si>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</si>
  <si>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</si>
  <si>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</si>
  <si>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</si>
  <si>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</si>
  <si>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</si>
  <si>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</si>
  <si>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</si>
  <si>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</si>
  <si>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</si>
  <si>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</si>
  <si>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</si>
  <si>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</si>
  <si>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</si>
  <si>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</si>
  <si>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</si>
  <si>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</si>
  <si>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</si>
  <si>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</si>
  <si>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</si>
  <si>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</si>
  <si>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</si>
  <si>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</si>
  <si>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</si>
  <si>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</si>
  <si>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</si>
  <si>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</si>
  <si>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</si>
  <si>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</si>
  <si>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</si>
  <si>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</si>
  <si>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</si>
  <si>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</si>
  <si>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</si>
  <si>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</si>
  <si>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</si>
  <si>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</si>
  <si>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</si>
  <si>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</si>
  <si>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</si>
  <si>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</si>
  <si>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</si>
  <si>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</si>
  <si>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</si>
  <si>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</si>
  <si>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</si>
  <si>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</si>
  <si>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</si>
  <si>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</si>
  <si>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</si>
  <si>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</si>
  <si>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</si>
  <si>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</si>
  <si>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</si>
  <si>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</si>
  <si>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</si>
  <si>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</si>
  <si>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</si>
  <si>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</si>
  <si>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</si>
  <si>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</si>
  <si>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</si>
  <si>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</si>
  <si>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</si>
  <si>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</si>
  <si>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</si>
  <si>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</si>
  <si>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</si>
  <si>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</si>
  <si>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</si>
  <si>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</si>
  <si>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</si>
  <si>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</si>
  <si>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</si>
  <si>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山形県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</si>
  <si>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</si>
  <si>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</si>
  <si>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</si>
  <si>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</si>
  <si>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</si>
  <si>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</si>
  <si>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</si>
  <si>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</si>
  <si>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</si>
  <si>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</si>
  <si>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</si>
  <si>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</si>
  <si>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</si>
  <si>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</si>
  <si>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長井市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</si>
  <si>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</si>
  <si>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</si>
  <si>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</si>
  <si>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</si>
  <si>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</si>
  <si>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</si>
  <si>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</si>
  <si>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</si>
  <si>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</si>
  <si>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</si>
  <si>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</si>
  <si>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</si>
  <si>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</si>
  <si>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</si>
  <si>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</si>
  <si>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</si>
  <si>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</si>
  <si>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</si>
  <si>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</si>
  <si>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</si>
  <si>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</si>
  <si>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</si>
  <si>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</si>
  <si>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</si>
  <si>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</si>
  <si>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</si>
  <si>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</si>
  <si>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</si>
  <si>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</si>
  <si>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</si>
  <si>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</si>
  <si>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</si>
  <si>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</si>
  <si>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</si>
  <si>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</si>
  <si>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</si>
  <si>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</si>
  <si>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</si>
  <si>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</si>
  <si>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</si>
  <si>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</si>
  <si>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</si>
  <si>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</si>
  <si>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</si>
  <si>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</si>
  <si>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</si>
  <si>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</si>
  <si>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</si>
  <si>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</si>
  <si>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</si>
  <si>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</si>
  <si>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</si>
  <si>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</si>
  <si>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</si>
  <si>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</si>
  <si>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</si>
  <si>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</si>
  <si>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</si>
  <si>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</si>
  <si>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</si>
  <si>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</si>
  <si>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</si>
  <si>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</si>
  <si>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</si>
  <si>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</si>
  <si>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</si>
  <si>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</si>
  <si>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</si>
  <si>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</si>
  <si>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</si>
  <si>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</si>
  <si>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</si>
  <si>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</si>
  <si>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</si>
  <si>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</si>
  <si>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</si>
  <si>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</si>
  <si>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</si>
  <si>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</si>
  <si>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</si>
  <si>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</si>
  <si>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</si>
  <si>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</si>
  <si>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</si>
  <si>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</si>
  <si>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</si>
  <si>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</si>
  <si>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</si>
  <si>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</si>
  <si>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</si>
  <si>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</si>
  <si>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</si>
  <si>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</si>
  <si>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</si>
  <si>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</si>
  <si>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</si>
  <si>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</si>
  <si>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</si>
  <si>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</si>
  <si>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</si>
  <si>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</si>
  <si>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</si>
  <si>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</si>
  <si>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</si>
  <si>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</si>
  <si>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</si>
  <si>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</si>
  <si>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</si>
  <si>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山形県長井市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</si>
  <si>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</si>
  <si>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</si>
  <si>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</si>
  <si>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</si>
  <si>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</si>
  <si>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</si>
  <si>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</si>
  <si>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</si>
  <si>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</si>
  <si>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</si>
  <si>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</si>
  <si>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</si>
  <si>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</si>
  <si>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</si>
  <si>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</si>
  <si>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</si>
  <si>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</si>
  <si>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</si>
  <si>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</si>
  <si>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</si>
  <si>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</si>
  <si>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</si>
  <si>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</si>
  <si>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</si>
  <si>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</si>
  <si>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</si>
  <si>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</si>
  <si>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</si>
  <si>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</si>
  <si>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</si>
  <si>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</si>
  <si>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</si>
  <si>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</si>
  <si>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</si>
  <si>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</si>
  <si>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</si>
  <si>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</si>
  <si>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</si>
  <si>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</si>
  <si>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</si>
  <si>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</si>
  <si>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</si>
  <si>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</si>
  <si>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</si>
  <si>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</si>
  <si>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</si>
  <si>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</si>
  <si>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</si>
  <si>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</si>
  <si>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</si>
  <si>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</si>
  <si>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</si>
  <si>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</si>
  <si>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</si>
  <si>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</si>
  <si>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</si>
  <si>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</si>
  <si>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</si>
  <si>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</si>
  <si>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</si>
  <si>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</si>
  <si>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</si>
  <si>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</si>
  <si>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</si>
  <si>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</si>
  <si>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</si>
  <si>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</si>
  <si>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</si>
  <si>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</si>
  <si>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</si>
  <si>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</si>
  <si>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</si>
  <si>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</si>
  <si>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</si>
  <si>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</si>
  <si>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</si>
  <si>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</si>
  <si>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</si>
  <si>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</si>
  <si>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</si>
  <si>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</si>
  <si>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</si>
  <si>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</si>
  <si>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</si>
  <si>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</si>
  <si>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</si>
  <si>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</si>
  <si>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</si>
  <si>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</si>
  <si>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</si>
  <si>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</si>
  <si>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</si>
  <si>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</si>
  <si>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</si>
  <si>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</si>
  <si>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</si>
  <si>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</si>
  <si>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</si>
  <si>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</si>
  <si>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</si>
  <si>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</si>
  <si>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</si>
  <si>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</si>
  <si>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</si>
  <si>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</si>
  <si>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</si>
  <si>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</si>
  <si>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</si>
  <si>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</si>
  <si>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</si>
  <si>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</si>
  <si>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</si>
  <si>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</si>
  <si>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</si>
  <si>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</si>
  <si>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</si>
  <si>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</si>
  <si>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</si>
  <si>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</si>
  <si>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</si>
  <si>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</si>
  <si>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</si>
  <si>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</si>
  <si>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介護サービス</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</si>
  <si>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</si>
  <si>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</si>
  <si>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</si>
  <si>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</si>
  <si>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</si>
  <si>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</si>
  <si>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</si>
  <si>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</si>
  <si>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</si>
  <si>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</si>
  <si>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</si>
  <si>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</si>
  <si>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</si>
  <si>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</si>
  <si>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</si>
  <si>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</si>
  <si>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</si>
  <si>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</si>
  <si>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</si>
  <si>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</si>
  <si>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</si>
  <si>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</si>
  <si>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</si>
  <si>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</si>
  <si>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</si>
  <si>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</si>
  <si>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山形県長井市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</si>
  <si>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</si>
  <si>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</si>
  <si>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</si>
  <si>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</si>
  <si>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</si>
  <si>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</si>
  <si>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</si>
  <si>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</si>
  <si>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</si>
  <si>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</si>
  <si>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</si>
  <si>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</si>
  <si>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</si>
  <si>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</si>
  <si>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</si>
  <si>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</si>
  <si>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</si>
  <si>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</si>
  <si>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</si>
  <si>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</si>
  <si>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長井市山形鉄道運営助成事業特別会計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</si>
  <si>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</si>
  <si>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</si>
  <si>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</si>
  <si>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</si>
  <si>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</si>
  <si>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</si>
  <si>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</si>
  <si>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</si>
  <si>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</si>
  <si>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</si>
  <si>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</si>
  <si>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</si>
  <si>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</si>
  <si>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長井市国民健康保険特別会計</t>
    <phoneticPr fontId="5"/>
  </si>
  <si>
    <t>長井市介護保険特別会計</t>
    <phoneticPr fontId="5"/>
  </si>
  <si>
    <t>長井市後期高齢者医療特別会計</t>
    <phoneticPr fontId="5"/>
  </si>
  <si>
    <t>長井市訪問看護事業特別会計</t>
    <phoneticPr fontId="5"/>
  </si>
  <si>
    <t>長井市水道事業会計</t>
    <phoneticPr fontId="5"/>
  </si>
  <si>
    <t>法適用企業</t>
    <phoneticPr fontId="5"/>
  </si>
  <si>
    <t>長井市下水道事業会計</t>
    <phoneticPr fontId="5"/>
  </si>
  <si>
    <t>長井市宅地開発事業特別会計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</si>
  <si>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</si>
  <si>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</si>
  <si>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</si>
  <si>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</si>
  <si>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</si>
  <si>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</si>
  <si>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</si>
  <si>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</si>
  <si>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</si>
  <si>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</si>
  <si>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</si>
  <si>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</si>
  <si>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</si>
  <si>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</si>
  <si>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</si>
  <si>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</si>
  <si>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</si>
  <si>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</si>
  <si>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</si>
  <si>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</si>
  <si>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</si>
  <si>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</si>
  <si>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</si>
  <si>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</si>
  <si>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</si>
  <si>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</si>
  <si>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</si>
  <si>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</si>
  <si>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</si>
  <si>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</si>
  <si>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</si>
  <si>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</si>
  <si>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</si>
  <si>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</si>
  <si>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</si>
  <si>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</si>
  <si>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</si>
  <si>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</si>
  <si>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</si>
  <si>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</si>
  <si>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</si>
  <si>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</si>
  <si>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</si>
  <si>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</si>
  <si>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</si>
  <si>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</si>
  <si>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</si>
  <si>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</si>
  <si>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</si>
  <si>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</si>
  <si>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</si>
  <si>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</si>
  <si>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</si>
  <si>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</si>
  <si>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</si>
  <si>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</si>
  <si>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</si>
  <si>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</si>
  <si>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</si>
  <si>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</si>
  <si>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</si>
  <si>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</si>
  <si>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</si>
  <si>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</si>
  <si>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</si>
  <si>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</si>
  <si>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</si>
  <si>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</si>
  <si>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</si>
  <si>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</si>
  <si>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</si>
  <si>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</si>
  <si>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</si>
  <si>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</si>
  <si>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</si>
  <si>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</si>
  <si>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</si>
  <si>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</si>
  <si>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</si>
  <si>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</si>
  <si>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</si>
  <si>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</si>
  <si>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</si>
  <si>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</si>
  <si>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</si>
  <si>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</si>
  <si>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</si>
  <si>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</si>
  <si>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</si>
  <si>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</si>
  <si>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</si>
  <si>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</si>
  <si>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</si>
  <si>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</si>
  <si>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</si>
  <si>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</si>
  <si>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</si>
  <si>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</si>
  <si>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</si>
  <si>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</si>
  <si>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</si>
  <si>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</si>
  <si>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</si>
  <si>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</si>
  <si>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</si>
  <si>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</si>
  <si>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</si>
  <si>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</si>
  <si>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</si>
  <si>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</si>
  <si>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</si>
  <si>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</si>
  <si>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</si>
  <si>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</si>
  <si>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</si>
  <si>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</si>
  <si>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</si>
  <si>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</si>
  <si>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</si>
  <si>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</si>
  <si>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</si>
  <si>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</si>
  <si>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</si>
  <si>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</si>
  <si>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</si>
  <si>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</si>
  <si>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</si>
  <si>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</si>
  <si>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</si>
  <si>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</si>
  <si>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</si>
  <si>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</si>
  <si>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</si>
  <si>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</si>
  <si>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</si>
  <si>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</si>
  <si>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1.15</t>
  </si>
  <si>
    <t>▲ 1.90</t>
  </si>
  <si>
    <t>長井市水道事業会計</t>
  </si>
  <si>
    <t>一般会計</t>
  </si>
  <si>
    <t>長井市国民健康保険特別会計</t>
  </si>
  <si>
    <t>長井市下水道事業会計</t>
  </si>
  <si>
    <t>長井市介護保険特別会計</t>
  </si>
  <si>
    <t>長井市後期高齢者医療特別会計</t>
  </si>
  <si>
    <t>長井市訪問看護事業特別会計</t>
  </si>
  <si>
    <t>長井市山形鉄道運営助成事業特別会計</t>
  </si>
  <si>
    <t>その他会計（赤字）</t>
  </si>
  <si>
    <t>その他会計（黒字）</t>
  </si>
  <si>
    <t>R02</t>
    <phoneticPr fontId="5"/>
  </si>
  <si>
    <t>R03</t>
    <phoneticPr fontId="5"/>
  </si>
  <si>
    <t>R04</t>
    <phoneticPr fontId="5"/>
  </si>
  <si>
    <t>R05</t>
    <phoneticPr fontId="5"/>
  </si>
  <si>
    <t>R06</t>
    <phoneticPr fontId="5"/>
  </si>
  <si>
    <t>-</t>
    <phoneticPr fontId="2"/>
  </si>
  <si>
    <t>置賜広域病院企業団</t>
    <rPh sb="0" eb="2">
      <t>オキタマ</t>
    </rPh>
    <rPh sb="2" eb="4">
      <t>コウイキ</t>
    </rPh>
    <rPh sb="4" eb="6">
      <t>ビョウイン</t>
    </rPh>
    <rPh sb="6" eb="9">
      <t>キギョウダン</t>
    </rPh>
    <phoneticPr fontId="2"/>
  </si>
  <si>
    <t>西置賜行政組合</t>
    <rPh sb="0" eb="3">
      <t>ニシオキタマ</t>
    </rPh>
    <rPh sb="3" eb="7">
      <t>ギョウセイクミアイ</t>
    </rPh>
    <phoneticPr fontId="2"/>
  </si>
  <si>
    <t>置賜広域行政事務組合</t>
    <rPh sb="0" eb="2">
      <t>オキタマ</t>
    </rPh>
    <rPh sb="2" eb="4">
      <t>コウイキ</t>
    </rPh>
    <rPh sb="4" eb="6">
      <t>ギョウセイ</t>
    </rPh>
    <rPh sb="6" eb="10">
      <t>ジムクミアイ</t>
    </rPh>
    <phoneticPr fontId="2"/>
  </si>
  <si>
    <t>山形県消防補償等組合</t>
    <rPh sb="0" eb="3">
      <t>ヤマガタケン</t>
    </rPh>
    <rPh sb="3" eb="5">
      <t>ショウボウ</t>
    </rPh>
    <rPh sb="5" eb="7">
      <t>ホショウ</t>
    </rPh>
    <rPh sb="7" eb="8">
      <t>トウ</t>
    </rPh>
    <rPh sb="8" eb="10">
      <t>クミアイ</t>
    </rPh>
    <phoneticPr fontId="2"/>
  </si>
  <si>
    <t>山形県後期高齢者医療広域連合（普通会計分）</t>
    <rPh sb="0" eb="3">
      <t>ヤマガタケン</t>
    </rPh>
    <rPh sb="3" eb="8">
      <t>コウキコウレイシャ</t>
    </rPh>
    <rPh sb="8" eb="10">
      <t>イリョウ</t>
    </rPh>
    <rPh sb="10" eb="14">
      <t>コウイキレンゴウ</t>
    </rPh>
    <rPh sb="15" eb="19">
      <t>フツウカイケイ</t>
    </rPh>
    <rPh sb="19" eb="20">
      <t>ブン</t>
    </rPh>
    <phoneticPr fontId="2"/>
  </si>
  <si>
    <t>山形県後期高齢者医療広域連合（事業会計分）</t>
    <rPh sb="0" eb="3">
      <t>ヤマガタケン</t>
    </rPh>
    <rPh sb="3" eb="8">
      <t>コウキコウレイシャ</t>
    </rPh>
    <rPh sb="8" eb="10">
      <t>イリョウ</t>
    </rPh>
    <rPh sb="10" eb="12">
      <t>コウイキ</t>
    </rPh>
    <rPh sb="12" eb="14">
      <t>レンゴウ</t>
    </rPh>
    <rPh sb="15" eb="19">
      <t>ジギョウカイケイ</t>
    </rPh>
    <rPh sb="19" eb="20">
      <t>ブン</t>
    </rPh>
    <phoneticPr fontId="2"/>
  </si>
  <si>
    <t>山形県市町村職員退職手当組合</t>
    <rPh sb="0" eb="3">
      <t>ヤマガタケン</t>
    </rPh>
    <rPh sb="3" eb="6">
      <t>シチョウソン</t>
    </rPh>
    <rPh sb="6" eb="8">
      <t>ショクイン</t>
    </rPh>
    <rPh sb="8" eb="12">
      <t>タイショクテアテ</t>
    </rPh>
    <rPh sb="12" eb="14">
      <t>クミアイ</t>
    </rPh>
    <phoneticPr fontId="2"/>
  </si>
  <si>
    <t>長井要水</t>
    <rPh sb="0" eb="2">
      <t>ナガイ</t>
    </rPh>
    <rPh sb="2" eb="3">
      <t>カナメ</t>
    </rPh>
    <rPh sb="3" eb="4">
      <t>ミズ</t>
    </rPh>
    <phoneticPr fontId="2"/>
  </si>
  <si>
    <t>文教の杜ながい</t>
    <rPh sb="0" eb="2">
      <t>ブンキョウ</t>
    </rPh>
    <rPh sb="3" eb="4">
      <t>モリ</t>
    </rPh>
    <phoneticPr fontId="2"/>
  </si>
  <si>
    <t>日本・アルカディア・ネットワーク</t>
    <rPh sb="0" eb="2">
      <t>ニホン</t>
    </rPh>
    <phoneticPr fontId="2"/>
  </si>
  <si>
    <t>置賜地域地場産業振興センター</t>
    <rPh sb="0" eb="2">
      <t>オキタマ</t>
    </rPh>
    <rPh sb="2" eb="4">
      <t>チイキ</t>
    </rPh>
    <rPh sb="4" eb="10">
      <t>ジバサンギョウシンコウ</t>
    </rPh>
    <phoneticPr fontId="2"/>
  </si>
  <si>
    <t>タスパークホテル</t>
    <phoneticPr fontId="2"/>
  </si>
  <si>
    <t>山形鉄道</t>
    <rPh sb="0" eb="4">
      <t>ヤマガタテツドウ</t>
    </rPh>
    <phoneticPr fontId="2"/>
  </si>
  <si>
    <t>▲171</t>
    <phoneticPr fontId="2"/>
  </si>
  <si>
    <t>○</t>
    <phoneticPr fontId="2"/>
  </si>
  <si>
    <t>ふるさと応援基金</t>
    <rPh sb="4" eb="8">
      <t>オウエンキキン</t>
    </rPh>
    <phoneticPr fontId="5"/>
  </si>
  <si>
    <t>心のまちづくり基金</t>
    <rPh sb="0" eb="1">
      <t>ココロ</t>
    </rPh>
    <rPh sb="7" eb="9">
      <t>キキン</t>
    </rPh>
    <phoneticPr fontId="2"/>
  </si>
  <si>
    <t>山形鉄道運営助成基金</t>
    <rPh sb="0" eb="4">
      <t>ヤマガタテツドウ</t>
    </rPh>
    <rPh sb="4" eb="8">
      <t>ウンエイジョセイ</t>
    </rPh>
    <rPh sb="8" eb="10">
      <t>キキン</t>
    </rPh>
    <phoneticPr fontId="2"/>
  </si>
  <si>
    <t>文教の杜運営基金</t>
    <phoneticPr fontId="5"/>
  </si>
  <si>
    <t>森林環境譲与税基金</t>
    <phoneticPr fontId="5"/>
  </si>
  <si>
    <t>-</t>
    <phoneticPr fontId="2"/>
  </si>
  <si>
    <t>山形県自治会館管理組合</t>
    <rPh sb="0" eb="3">
      <t>ヤマガタケン</t>
    </rPh>
    <rPh sb="3" eb="7">
      <t>ジチカイカン</t>
    </rPh>
    <rPh sb="7" eb="11">
      <t>カンリクミアイ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</si>
</sst>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76347</c:v>
                </c:pt>
                <c:pt idx="1">
                  <c:v>69604</c:v>
                </c:pt>
                <c:pt idx="2">
                  <c:v>68410</c:v>
                </c:pt>
                <c:pt idx="3">
                  <c:v>73019</c:v>
                </c:pt>
                <c:pt idx="4">
                  <c:v>76590</c:v>
                </c:pt>
              </c:numCache>
            </c:numRef>
          </c:val>
          <c:smooth val="0"/>
          <c:extLst>
            <c:ext xmlns:c16="http://schemas.microsoft.com/office/drawing/2014/chart" uri="{C3380CC4-5D6E-409C-BE32-E72D297353CC}">
              <c16:uniqueId val="{00000000-BB1B-4820-8695-040F5F683E7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269884</c:v>
                </c:pt>
                <c:pt idx="1">
                  <c:v>108860</c:v>
                </c:pt>
                <c:pt idx="2">
                  <c:v>155961</c:v>
                </c:pt>
                <c:pt idx="3">
                  <c:v>179421</c:v>
                </c:pt>
                <c:pt idx="4">
                  <c:v>48646</c:v>
                </c:pt>
              </c:numCache>
            </c:numRef>
          </c:val>
          <c:smooth val="0"/>
          <c:extLst>
            <c:ext xmlns:c16="http://schemas.microsoft.com/office/drawing/2014/chart" uri="{C3380CC4-5D6E-409C-BE32-E72D297353CC}">
              <c16:uniqueId val="{00000001-BB1B-4820-8695-040F5F683E7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[1]データシート!$A$19</c:f>
              <c:strCache>
                <c:ptCount val="1"/>
                <c:pt idx="0">
                  <c:v>実質収支額</c:v>
                </c:pt>
              </c:strCache>
            </c:strRef>
          </c:tx>
          <c:spPr>
            <a:solidFill>
              <a:srgbClr val="00FFFF"/>
            </a:solidFill>
            <a:ln w="3175">
              <a:solidFill>
                <a:srgbClr val="000000"/>
              </a:solidFill>
              <a:prstDash val="solid"/>
            </a:ln>
          </c:spPr>
          <c:invertIfNegative val="0"/>
          <c:cat>
            <c:strRef>
              <c:f>[1]データシート!$B$18:$F$18</c:f>
              <c:strCache>
                <c:ptCount val="5"/>
                <c:pt idx="0">
                  <c:v>R02</c:v>
                </c:pt>
                <c:pt idx="1">
                  <c:v>R03</c:v>
                </c:pt>
                <c:pt idx="2">
                  <c:v>R04</c:v>
                </c:pt>
                <c:pt idx="3">
                  <c:v>R05</c:v>
                </c:pt>
                <c:pt idx="4">
                  <c:v>R06</c:v>
                </c:pt>
              </c:strCache>
            </c:strRef>
          </c:cat>
          <c:val>
            <c:numRef>
              <c:f>[1]データシート!$B$19:$F$19</c:f>
              <c:numCache>
                <c:formatCode>General</c:formatCode>
                <c:ptCount val="5"/>
                <c:pt idx="0">
                  <c:v>5.86</c:v>
                </c:pt>
                <c:pt idx="1">
                  <c:v>7.35</c:v>
                </c:pt>
                <c:pt idx="2">
                  <c:v>7.21</c:v>
                </c:pt>
                <c:pt idx="3">
                  <c:v>6.75</c:v>
                </c:pt>
                <c:pt idx="4">
                  <c:v>5.0999999999999996</c:v>
                </c:pt>
              </c:numCache>
            </c:numRef>
          </c:val>
          <c:extLst>
            <c:ext xmlns:c16="http://schemas.microsoft.com/office/drawing/2014/chart" uri="{C3380CC4-5D6E-409C-BE32-E72D297353CC}">
              <c16:uniqueId val="{00000000-5357-48D5-8FFC-A51EA28462B9}"/>
            </c:ext>
          </c:extLst>
        </c:ser>
        <c:ser>
          <c:idx val="1"/>
          <c:order val="1"/>
          <c:tx>
            <c:strRef>
              <c:f>[1]データシート!$A$20</c:f>
              <c:strCache>
                <c:ptCount val="1"/>
                <c:pt idx="0">
                  <c:v>財政調整基金残高</c:v>
                </c:pt>
              </c:strCache>
            </c:strRef>
          </c:tx>
          <c:spPr>
            <a:solidFill>
              <a:srgbClr val="FF8080"/>
            </a:solidFill>
            <a:ln w="3175">
              <a:solidFill>
                <a:srgbClr val="000000"/>
              </a:solidFill>
              <a:prstDash val="solid"/>
            </a:ln>
          </c:spPr>
          <c:invertIfNegative val="0"/>
          <c:cat>
            <c:strRef>
              <c:f>[1]データシート!$B$18:$F$18</c:f>
              <c:strCache>
                <c:ptCount val="5"/>
                <c:pt idx="0">
                  <c:v>R02</c:v>
                </c:pt>
                <c:pt idx="1">
                  <c:v>R03</c:v>
                </c:pt>
                <c:pt idx="2">
                  <c:v>R04</c:v>
                </c:pt>
                <c:pt idx="3">
                  <c:v>R05</c:v>
                </c:pt>
                <c:pt idx="4">
                  <c:v>R06</c:v>
                </c:pt>
              </c:strCache>
            </c:strRef>
          </c:cat>
          <c:val>
            <c:numRef>
              <c:f>[1]データシート!$B$20:$F$20</c:f>
              <c:numCache>
                <c:formatCode>General</c:formatCode>
                <c:ptCount val="5"/>
                <c:pt idx="0">
                  <c:v>4.55</c:v>
                </c:pt>
                <c:pt idx="1">
                  <c:v>7.34</c:v>
                </c:pt>
                <c:pt idx="2">
                  <c:v>5.68</c:v>
                </c:pt>
                <c:pt idx="3">
                  <c:v>4.03</c:v>
                </c:pt>
                <c:pt idx="4">
                  <c:v>3.47</c:v>
                </c:pt>
              </c:numCache>
            </c:numRef>
          </c:val>
          <c:extLst>
            <c:ext xmlns:c16="http://schemas.microsoft.com/office/drawing/2014/chart" uri="{C3380CC4-5D6E-409C-BE32-E72D297353CC}">
              <c16:uniqueId val="{00000001-5357-48D5-8FFC-A51EA28462B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[1]データシート!$A$21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[1]データシート!$B$18:$F$18</c:f>
              <c:strCache>
                <c:ptCount val="5"/>
                <c:pt idx="0">
                  <c:v>R02</c:v>
                </c:pt>
                <c:pt idx="1">
                  <c:v>R03</c:v>
                </c:pt>
                <c:pt idx="2">
                  <c:v>R04</c:v>
                </c:pt>
                <c:pt idx="3">
                  <c:v>R05</c:v>
                </c:pt>
                <c:pt idx="4">
                  <c:v>R06</c:v>
                </c:pt>
              </c:strCache>
            </c:strRef>
          </c:cat>
          <c:val>
            <c:numRef>
              <c:f>[1]データシート!$B$21:$F$21</c:f>
              <c:numCache>
                <c:formatCode>General</c:formatCode>
                <c:ptCount val="5"/>
                <c:pt idx="0">
                  <c:v>1.1399999999999999</c:v>
                </c:pt>
                <c:pt idx="1">
                  <c:v>4.62</c:v>
                </c:pt>
                <c:pt idx="2">
                  <c:v>-1.1499999999999999</c:v>
                </c:pt>
                <c:pt idx="3">
                  <c:v>6.67</c:v>
                </c:pt>
                <c:pt idx="4">
                  <c:v>-1.9</c:v>
                </c:pt>
              </c:numCache>
            </c:numRef>
          </c:val>
          <c:smooth val="0"/>
          <c:extLst>
            <c:ext xmlns:c16="http://schemas.microsoft.com/office/drawing/2014/chart" uri="{C3380CC4-5D6E-409C-BE32-E72D297353CC}">
              <c16:uniqueId val="{00000002-5357-48D5-8FFC-A51EA28462B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[2]データシート!$A$27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5E86-4FA9-BD00-EE4C80FE63FD}"/>
            </c:ext>
          </c:extLst>
        </c:ser>
        <c:ser>
          <c:idx val="1"/>
          <c:order val="1"/>
          <c:tx>
            <c:strRef>
              <c:f>[2]データシート!$A$28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E86-4FA9-BD00-EE4C80FE63FD}"/>
            </c:ext>
          </c:extLst>
        </c:ser>
        <c:ser>
          <c:idx val="2"/>
          <c:order val="2"/>
          <c:tx>
            <c:strRef>
              <c:f>[2]データシート!$A$29</c:f>
              <c:strCache>
                <c:ptCount val="1"/>
                <c:pt idx="0">
                  <c:v>長井市山形鉄道運営助成事業特別会計</c:v>
                </c:pt>
              </c:strCache>
            </c:strRef>
          </c:tx>
          <c:spPr>
            <a:solidFill>
              <a:srgbClr val="00FF0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5E86-4FA9-BD00-EE4C80FE63FD}"/>
            </c:ext>
          </c:extLst>
        </c:ser>
        <c:ser>
          <c:idx val="3"/>
          <c:order val="3"/>
          <c:tx>
            <c:strRef>
              <c:f>[2]データシート!$A$30</c:f>
              <c:strCache>
                <c:ptCount val="1"/>
                <c:pt idx="0">
                  <c:v>長井市訪問看護事業特別会計</c:v>
                </c:pt>
              </c:strCache>
            </c:strRef>
          </c:tx>
          <c:spPr>
            <a:solidFill>
              <a:srgbClr val="80008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5E86-4FA9-BD00-EE4C80FE63FD}"/>
            </c:ext>
          </c:extLst>
        </c:ser>
        <c:ser>
          <c:idx val="4"/>
          <c:order val="4"/>
          <c:tx>
            <c:strRef>
              <c:f>[2]データシート!$A$31</c:f>
              <c:strCache>
                <c:ptCount val="1"/>
                <c:pt idx="0">
                  <c:v>長井市後期高齢者医療特別会計</c:v>
                </c:pt>
              </c:strCache>
            </c:strRef>
          </c:tx>
          <c:spPr>
            <a:solidFill>
              <a:srgbClr val="FFFF0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[2]データシート!$B$31:$K$31</c:f>
              <c:numCache>
                <c:formatCode>General</c:formatCode>
                <c:ptCount val="10"/>
                <c:pt idx="0">
                  <c:v>#N/A</c:v>
                </c:pt>
                <c:pt idx="1">
                  <c:v>0.06</c:v>
                </c:pt>
                <c:pt idx="2">
                  <c:v>#N/A</c:v>
                </c:pt>
                <c:pt idx="3">
                  <c:v>7.0000000000000007E-2</c:v>
                </c:pt>
                <c:pt idx="4">
                  <c:v>#N/A</c:v>
                </c:pt>
                <c:pt idx="5">
                  <c:v>0.06</c:v>
                </c:pt>
                <c:pt idx="6">
                  <c:v>#N/A</c:v>
                </c:pt>
                <c:pt idx="7">
                  <c:v>0.09</c:v>
                </c:pt>
                <c:pt idx="8">
                  <c:v>#N/A</c:v>
                </c:pt>
                <c:pt idx="9">
                  <c:v>0.1</c:v>
                </c:pt>
              </c:numCache>
            </c:numRef>
          </c:val>
          <c:extLst>
            <c:ext xmlns:c16="http://schemas.microsoft.com/office/drawing/2014/chart" uri="{C3380CC4-5D6E-409C-BE32-E72D297353CC}">
              <c16:uniqueId val="{00000004-5E86-4FA9-BD00-EE4C80FE63FD}"/>
            </c:ext>
          </c:extLst>
        </c:ser>
        <c:ser>
          <c:idx val="5"/>
          <c:order val="5"/>
          <c:tx>
            <c:strRef>
              <c:f>[2]データシート!$A$32</c:f>
              <c:strCache>
                <c:ptCount val="1"/>
                <c:pt idx="0">
                  <c:v>長井市介護保険特別会計</c:v>
                </c:pt>
              </c:strCache>
            </c:strRef>
          </c:tx>
          <c:spPr>
            <a:solidFill>
              <a:srgbClr val="FF660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[2]データシート!$B$32:$K$32</c:f>
              <c:numCache>
                <c:formatCode>General</c:formatCode>
                <c:ptCount val="10"/>
                <c:pt idx="0">
                  <c:v>#N/A</c:v>
                </c:pt>
                <c:pt idx="1">
                  <c:v>0.44</c:v>
                </c:pt>
                <c:pt idx="2">
                  <c:v>#N/A</c:v>
                </c:pt>
                <c:pt idx="3">
                  <c:v>0.43</c:v>
                </c:pt>
                <c:pt idx="4">
                  <c:v>#N/A</c:v>
                </c:pt>
                <c:pt idx="5">
                  <c:v>1.27</c:v>
                </c:pt>
                <c:pt idx="6">
                  <c:v>#N/A</c:v>
                </c:pt>
                <c:pt idx="7">
                  <c:v>1.24</c:v>
                </c:pt>
                <c:pt idx="8">
                  <c:v>#N/A</c:v>
                </c:pt>
                <c:pt idx="9">
                  <c:v>0.27</c:v>
                </c:pt>
              </c:numCache>
            </c:numRef>
          </c:val>
          <c:extLst>
            <c:ext xmlns:c16="http://schemas.microsoft.com/office/drawing/2014/chart" uri="{C3380CC4-5D6E-409C-BE32-E72D297353CC}">
              <c16:uniqueId val="{00000005-5E86-4FA9-BD00-EE4C80FE63FD}"/>
            </c:ext>
          </c:extLst>
        </c:ser>
        <c:ser>
          <c:idx val="6"/>
          <c:order val="6"/>
          <c:tx>
            <c:strRef>
              <c:f>[2]データシート!$A$33</c:f>
              <c:strCache>
                <c:ptCount val="1"/>
                <c:pt idx="0">
                  <c:v>長井市下水道事業会計</c:v>
                </c:pt>
              </c:strCache>
            </c:strRef>
          </c:tx>
          <c:spPr>
            <a:solidFill>
              <a:srgbClr val="9999FF"/>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[2]データシート!$B$33:$K$33</c:f>
              <c:numCache>
                <c:formatCode>General</c:formatCode>
                <c:ptCount val="10"/>
                <c:pt idx="0">
                  <c:v>#N/A</c:v>
                </c:pt>
                <c:pt idx="1">
                  <c:v>0.41</c:v>
                </c:pt>
                <c:pt idx="2">
                  <c:v>#N/A</c:v>
                </c:pt>
                <c:pt idx="3">
                  <c:v>0.46</c:v>
                </c:pt>
                <c:pt idx="4">
                  <c:v>#N/A</c:v>
                </c:pt>
                <c:pt idx="5">
                  <c:v>0.57999999999999996</c:v>
                </c:pt>
                <c:pt idx="6">
                  <c:v>#N/A</c:v>
                </c:pt>
                <c:pt idx="7">
                  <c:v>0.7</c:v>
                </c:pt>
                <c:pt idx="8">
                  <c:v>#N/A</c:v>
                </c:pt>
                <c:pt idx="9">
                  <c:v>0.83</c:v>
                </c:pt>
              </c:numCache>
            </c:numRef>
          </c:val>
          <c:extLst>
            <c:ext xmlns:c16="http://schemas.microsoft.com/office/drawing/2014/chart" uri="{C3380CC4-5D6E-409C-BE32-E72D297353CC}">
              <c16:uniqueId val="{00000006-5E86-4FA9-BD00-EE4C80FE63FD}"/>
            </c:ext>
          </c:extLst>
        </c:ser>
        <c:ser>
          <c:idx val="7"/>
          <c:order val="7"/>
          <c:tx>
            <c:strRef>
              <c:f>[2]データシート!$A$34</c:f>
              <c:strCache>
                <c:ptCount val="1"/>
                <c:pt idx="0">
                  <c:v>長井市国民健康保険特別会計</c:v>
                </c:pt>
              </c:strCache>
            </c:strRef>
          </c:tx>
          <c:spPr>
            <a:solidFill>
              <a:srgbClr val="00800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[2]データシート!$B$34:$K$34</c:f>
              <c:numCache>
                <c:formatCode>General</c:formatCode>
                <c:ptCount val="10"/>
                <c:pt idx="0">
                  <c:v>#N/A</c:v>
                </c:pt>
                <c:pt idx="1">
                  <c:v>3.23</c:v>
                </c:pt>
                <c:pt idx="2">
                  <c:v>#N/A</c:v>
                </c:pt>
                <c:pt idx="3">
                  <c:v>3.73</c:v>
                </c:pt>
                <c:pt idx="4">
                  <c:v>#N/A</c:v>
                </c:pt>
                <c:pt idx="5">
                  <c:v>3.92</c:v>
                </c:pt>
                <c:pt idx="6">
                  <c:v>#N/A</c:v>
                </c:pt>
                <c:pt idx="7">
                  <c:v>4.68</c:v>
                </c:pt>
                <c:pt idx="8">
                  <c:v>#N/A</c:v>
                </c:pt>
                <c:pt idx="9">
                  <c:v>4.72</c:v>
                </c:pt>
              </c:numCache>
            </c:numRef>
          </c:val>
          <c:extLst>
            <c:ext xmlns:c16="http://schemas.microsoft.com/office/drawing/2014/chart" uri="{C3380CC4-5D6E-409C-BE32-E72D297353CC}">
              <c16:uniqueId val="{00000007-5E86-4FA9-BD00-EE4C80FE63FD}"/>
            </c:ext>
          </c:extLst>
        </c:ser>
        <c:ser>
          <c:idx val="8"/>
          <c:order val="8"/>
          <c:tx>
            <c:strRef>
              <c:f>[2]データシート!$A$35</c:f>
              <c:strCache>
                <c:ptCount val="1"/>
                <c:pt idx="0">
                  <c:v>一般会計</c:v>
                </c:pt>
              </c:strCache>
            </c:strRef>
          </c:tx>
          <c:spPr>
            <a:solidFill>
              <a:srgbClr val="00FFFF"/>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[2]データシート!$B$35:$K$35</c:f>
              <c:numCache>
                <c:formatCode>General</c:formatCode>
                <c:ptCount val="10"/>
                <c:pt idx="0">
                  <c:v>#N/A</c:v>
                </c:pt>
                <c:pt idx="1">
                  <c:v>5.85</c:v>
                </c:pt>
                <c:pt idx="2">
                  <c:v>#N/A</c:v>
                </c:pt>
                <c:pt idx="3">
                  <c:v>7.35</c:v>
                </c:pt>
                <c:pt idx="4">
                  <c:v>#N/A</c:v>
                </c:pt>
                <c:pt idx="5">
                  <c:v>7.21</c:v>
                </c:pt>
                <c:pt idx="6">
                  <c:v>#N/A</c:v>
                </c:pt>
                <c:pt idx="7">
                  <c:v>6.75</c:v>
                </c:pt>
                <c:pt idx="8">
                  <c:v>#N/A</c:v>
                </c:pt>
                <c:pt idx="9">
                  <c:v>5.09</c:v>
                </c:pt>
              </c:numCache>
            </c:numRef>
          </c:val>
          <c:extLst>
            <c:ext xmlns:c16="http://schemas.microsoft.com/office/drawing/2014/chart" uri="{C3380CC4-5D6E-409C-BE32-E72D297353CC}">
              <c16:uniqueId val="{00000008-5E86-4FA9-BD00-EE4C80FE63FD}"/>
            </c:ext>
          </c:extLst>
        </c:ser>
        <c:ser>
          <c:idx val="9"/>
          <c:order val="9"/>
          <c:tx>
            <c:strRef>
              <c:f>[2]データシート!$A$36</c:f>
              <c:strCache>
                <c:ptCount val="1"/>
                <c:pt idx="0">
                  <c:v>長井市水道事業会計</c:v>
                </c:pt>
              </c:strCache>
            </c:strRef>
          </c:tx>
          <c:spPr>
            <a:solidFill>
              <a:srgbClr val="FF8080"/>
            </a:solidFill>
            <a:ln w="3175">
              <a:solidFill>
                <a:srgbClr val="000000"/>
              </a:solidFill>
              <a:prstDash val="solid"/>
            </a:ln>
          </c:spPr>
          <c:invertIfNegative val="0"/>
          <c:cat>
            <c:multiLvlStrRef>
              <c:f>[2]データシート!$B$25:$K$26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[2]データシート!$B$36:$K$36</c:f>
              <c:numCache>
                <c:formatCode>General</c:formatCode>
                <c:ptCount val="10"/>
                <c:pt idx="0">
                  <c:v>#N/A</c:v>
                </c:pt>
                <c:pt idx="1">
                  <c:v>9.6999999999999993</c:v>
                </c:pt>
                <c:pt idx="2">
                  <c:v>#N/A</c:v>
                </c:pt>
                <c:pt idx="3">
                  <c:v>9.7100000000000009</c:v>
                </c:pt>
                <c:pt idx="4">
                  <c:v>#N/A</c:v>
                </c:pt>
                <c:pt idx="5">
                  <c:v>10.4</c:v>
                </c:pt>
                <c:pt idx="6">
                  <c:v>#N/A</c:v>
                </c:pt>
                <c:pt idx="7">
                  <c:v>11.05</c:v>
                </c:pt>
                <c:pt idx="8">
                  <c:v>#N/A</c:v>
                </c:pt>
                <c:pt idx="9">
                  <c:v>10.86</c:v>
                </c:pt>
              </c:numCache>
            </c:numRef>
          </c:val>
          <c:extLst>
            <c:ext xmlns:c16="http://schemas.microsoft.com/office/drawing/2014/chart" uri="{C3380CC4-5D6E-409C-BE32-E72D297353CC}">
              <c16:uniqueId val="{00000009-5E86-4FA9-BD00-EE4C80FE63F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[1]データシート!$A$42</c:f>
              <c:strCache>
                <c:ptCount val="1"/>
                <c:pt idx="0">
                  <c:v>算入公債費等</c:v>
                </c:pt>
              </c:strCache>
            </c:strRef>
          </c:tx>
          <c:spPr>
            <a:solidFill>
              <a:srgbClr val="00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[1]データシート!$B$42:$P$42</c:f>
              <c:numCache>
                <c:formatCode>General</c:formatCode>
                <c:ptCount val="15"/>
                <c:pt idx="2">
                  <c:v>1284</c:v>
                </c:pt>
                <c:pt idx="5">
                  <c:v>1267</c:v>
                </c:pt>
                <c:pt idx="8">
                  <c:v>1290</c:v>
                </c:pt>
                <c:pt idx="11">
                  <c:v>1247</c:v>
                </c:pt>
                <c:pt idx="14">
                  <c:v>1319</c:v>
                </c:pt>
              </c:numCache>
            </c:numRef>
          </c:val>
          <c:extLst>
            <c:ext xmlns:c16="http://schemas.microsoft.com/office/drawing/2014/chart" uri="{C3380CC4-5D6E-409C-BE32-E72D297353CC}">
              <c16:uniqueId val="{00000000-5164-4EE4-90BD-9CA455DA9B40}"/>
            </c:ext>
          </c:extLst>
        </c:ser>
        <c:ser>
          <c:idx val="1"/>
          <c:order val="1"/>
          <c:tx>
            <c:strRef>
              <c:f>[1]データシート!$A$43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[1]データシート!$B$43:$P$43</c:f>
              <c:numCache>
                <c:formatCode>General</c:formatCode>
                <c:ptCount val="15"/>
                <c:pt idx="0">
                  <c:v>1</c:v>
                </c:pt>
                <c:pt idx="3">
                  <c:v>1</c:v>
                </c:pt>
                <c:pt idx="6">
                  <c:v>0</c:v>
                </c:pt>
                <c:pt idx="9">
                  <c:v>0</c:v>
                </c:pt>
                <c:pt idx="12">
                  <c:v>0</c:v>
                </c:pt>
              </c:numCache>
            </c:numRef>
          </c:val>
          <c:extLst>
            <c:ext xmlns:c16="http://schemas.microsoft.com/office/drawing/2014/chart" uri="{C3380CC4-5D6E-409C-BE32-E72D297353CC}">
              <c16:uniqueId val="{00000001-5164-4EE4-90BD-9CA455DA9B40}"/>
            </c:ext>
          </c:extLst>
        </c:ser>
        <c:ser>
          <c:idx val="2"/>
          <c:order val="2"/>
          <c:tx>
            <c:strRef>
              <c:f>[1]データシート!$A$44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[1]データシート!$B$44:$P$44</c:f>
              <c:numCache>
                <c:formatCode>General</c:formatCode>
                <c:ptCount val="15"/>
                <c:pt idx="0">
                  <c:v>1</c:v>
                </c:pt>
                <c:pt idx="3">
                  <c:v>52</c:v>
                </c:pt>
                <c:pt idx="6">
                  <c:v>52</c:v>
                </c:pt>
                <c:pt idx="9">
                  <c:v>52</c:v>
                </c:pt>
                <c:pt idx="12">
                  <c:v>52</c:v>
                </c:pt>
              </c:numCache>
            </c:numRef>
          </c:val>
          <c:extLst>
            <c:ext xmlns:c16="http://schemas.microsoft.com/office/drawing/2014/chart" uri="{C3380CC4-5D6E-409C-BE32-E72D297353CC}">
              <c16:uniqueId val="{00000002-5164-4EE4-90BD-9CA455DA9B40}"/>
            </c:ext>
          </c:extLst>
        </c:ser>
        <c:ser>
          <c:idx val="3"/>
          <c:order val="3"/>
          <c:tx>
            <c:strRef>
              <c:f>[1]データシート!$A$45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[1]データシート!$B$45:$P$45</c:f>
              <c:numCache>
                <c:formatCode>General</c:formatCode>
                <c:ptCount val="15"/>
                <c:pt idx="0">
                  <c:v>339</c:v>
                </c:pt>
                <c:pt idx="3">
                  <c:v>342</c:v>
                </c:pt>
                <c:pt idx="6">
                  <c:v>371</c:v>
                </c:pt>
                <c:pt idx="9">
                  <c:v>367</c:v>
                </c:pt>
                <c:pt idx="12">
                  <c:v>396</c:v>
                </c:pt>
              </c:numCache>
            </c:numRef>
          </c:val>
          <c:extLst>
            <c:ext xmlns:c16="http://schemas.microsoft.com/office/drawing/2014/chart" uri="{C3380CC4-5D6E-409C-BE32-E72D297353CC}">
              <c16:uniqueId val="{00000003-5164-4EE4-90BD-9CA455DA9B40}"/>
            </c:ext>
          </c:extLst>
        </c:ser>
        <c:ser>
          <c:idx val="4"/>
          <c:order val="4"/>
          <c:tx>
            <c:strRef>
              <c:f>[1]データシート!$A$46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[1]データシート!$B$46:$P$46</c:f>
              <c:numCache>
                <c:formatCode>General</c:formatCode>
                <c:ptCount val="15"/>
                <c:pt idx="0">
                  <c:v>432</c:v>
                </c:pt>
                <c:pt idx="3">
                  <c:v>428</c:v>
                </c:pt>
                <c:pt idx="6">
                  <c:v>454</c:v>
                </c:pt>
                <c:pt idx="9">
                  <c:v>429</c:v>
                </c:pt>
                <c:pt idx="12">
                  <c:v>409</c:v>
                </c:pt>
              </c:numCache>
            </c:numRef>
          </c:val>
          <c:extLst>
            <c:ext xmlns:c16="http://schemas.microsoft.com/office/drawing/2014/chart" uri="{C3380CC4-5D6E-409C-BE32-E72D297353CC}">
              <c16:uniqueId val="{00000004-5164-4EE4-90BD-9CA455DA9B40}"/>
            </c:ext>
          </c:extLst>
        </c:ser>
        <c:ser>
          <c:idx val="5"/>
          <c:order val="5"/>
          <c:tx>
            <c:strRef>
              <c:f>[1]データシート!$A$47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164-4EE4-90BD-9CA455DA9B40}"/>
            </c:ext>
          </c:extLst>
        </c:ser>
        <c:ser>
          <c:idx val="6"/>
          <c:order val="6"/>
          <c:tx>
            <c:strRef>
              <c:f>[1]データシート!$A$48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164-4EE4-90BD-9CA455DA9B40}"/>
            </c:ext>
          </c:extLst>
        </c:ser>
        <c:ser>
          <c:idx val="7"/>
          <c:order val="7"/>
          <c:tx>
            <c:strRef>
              <c:f>[1]データシート!$A$49</c:f>
              <c:strCache>
                <c:ptCount val="1"/>
                <c:pt idx="0">
                  <c:v>元利償還金</c:v>
                </c:pt>
              </c:strCache>
            </c:strRef>
          </c:tx>
          <c:spPr>
            <a:solidFill>
              <a:srgbClr val="FF8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[1]データシート!$B$49:$P$49</c:f>
              <c:numCache>
                <c:formatCode>General</c:formatCode>
                <c:ptCount val="15"/>
                <c:pt idx="0">
                  <c:v>1219</c:v>
                </c:pt>
                <c:pt idx="3">
                  <c:v>1284</c:v>
                </c:pt>
                <c:pt idx="6">
                  <c:v>1377</c:v>
                </c:pt>
                <c:pt idx="9">
                  <c:v>1445</c:v>
                </c:pt>
                <c:pt idx="12">
                  <c:v>1552</c:v>
                </c:pt>
              </c:numCache>
            </c:numRef>
          </c:val>
          <c:extLst>
            <c:ext xmlns:c16="http://schemas.microsoft.com/office/drawing/2014/chart" uri="{C3380CC4-5D6E-409C-BE32-E72D297353CC}">
              <c16:uniqueId val="{00000007-5164-4EE4-90BD-9CA455DA9B4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[1]データシート!$A$50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[1]データシート!$B$50:$P$50</c:f>
              <c:numCache>
                <c:formatCode>General</c:formatCode>
                <c:ptCount val="15"/>
                <c:pt idx="0">
                  <c:v>#N/A</c:v>
                </c:pt>
                <c:pt idx="1">
                  <c:v>708</c:v>
                </c:pt>
                <c:pt idx="2">
                  <c:v>#N/A</c:v>
                </c:pt>
                <c:pt idx="3">
                  <c:v>#N/A</c:v>
                </c:pt>
                <c:pt idx="4">
                  <c:v>840</c:v>
                </c:pt>
                <c:pt idx="5">
                  <c:v>#N/A</c:v>
                </c:pt>
                <c:pt idx="6">
                  <c:v>#N/A</c:v>
                </c:pt>
                <c:pt idx="7">
                  <c:v>964</c:v>
                </c:pt>
                <c:pt idx="8">
                  <c:v>#N/A</c:v>
                </c:pt>
                <c:pt idx="9">
                  <c:v>#N/A</c:v>
                </c:pt>
                <c:pt idx="10">
                  <c:v>1046</c:v>
                </c:pt>
                <c:pt idx="11">
                  <c:v>#N/A</c:v>
                </c:pt>
                <c:pt idx="12">
                  <c:v>#N/A</c:v>
                </c:pt>
                <c:pt idx="13">
                  <c:v>1090</c:v>
                </c:pt>
                <c:pt idx="14">
                  <c:v>#N/A</c:v>
                </c:pt>
              </c:numCache>
            </c:numRef>
          </c:val>
          <c:smooth val="0"/>
          <c:extLst>
            <c:ext xmlns:c16="http://schemas.microsoft.com/office/drawing/2014/chart" uri="{C3380CC4-5D6E-409C-BE32-E72D297353CC}">
              <c16:uniqueId val="{00000008-5164-4EE4-90BD-9CA455DA9B4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[1]データシート!$A$56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[1]データシート!$B$56:$P$56</c:f>
              <c:numCache>
                <c:formatCode>General</c:formatCode>
                <c:ptCount val="15"/>
                <c:pt idx="2">
                  <c:v>14397</c:v>
                </c:pt>
                <c:pt idx="5">
                  <c:v>14515</c:v>
                </c:pt>
                <c:pt idx="8">
                  <c:v>14986</c:v>
                </c:pt>
                <c:pt idx="11">
                  <c:v>14504</c:v>
                </c:pt>
                <c:pt idx="14">
                  <c:v>14032</c:v>
                </c:pt>
              </c:numCache>
            </c:numRef>
          </c:val>
          <c:extLst>
            <c:ext xmlns:c16="http://schemas.microsoft.com/office/drawing/2014/chart" uri="{C3380CC4-5D6E-409C-BE32-E72D297353CC}">
              <c16:uniqueId val="{00000000-F51C-4F53-BBA5-20625FF852E7}"/>
            </c:ext>
          </c:extLst>
        </c:ser>
        <c:ser>
          <c:idx val="1"/>
          <c:order val="1"/>
          <c:tx>
            <c:strRef>
              <c:f>[1]データシート!$A$57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[1]データシート!$B$57:$P$57</c:f>
              <c:numCache>
                <c:formatCode>General</c:formatCode>
                <c:ptCount val="15"/>
                <c:pt idx="2">
                  <c:v>999</c:v>
                </c:pt>
                <c:pt idx="5">
                  <c:v>1020</c:v>
                </c:pt>
                <c:pt idx="8">
                  <c:v>1160</c:v>
                </c:pt>
                <c:pt idx="11">
                  <c:v>933</c:v>
                </c:pt>
                <c:pt idx="14">
                  <c:v>851</c:v>
                </c:pt>
              </c:numCache>
            </c:numRef>
          </c:val>
          <c:extLst>
            <c:ext xmlns:c16="http://schemas.microsoft.com/office/drawing/2014/chart" uri="{C3380CC4-5D6E-409C-BE32-E72D297353CC}">
              <c16:uniqueId val="{00000001-F51C-4F53-BBA5-20625FF852E7}"/>
            </c:ext>
          </c:extLst>
        </c:ser>
        <c:ser>
          <c:idx val="2"/>
          <c:order val="2"/>
          <c:tx>
            <c:strRef>
              <c:f>[1]データシート!$A$58</c:f>
              <c:strCache>
                <c:ptCount val="1"/>
                <c:pt idx="0">
                  <c:v>充当可能基金</c:v>
                </c:pt>
              </c:strCache>
            </c:strRef>
          </c:tx>
          <c:spPr>
            <a:solidFill>
              <a:srgbClr val="FF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[1]データシート!$B$58:$P$58</c:f>
              <c:numCache>
                <c:formatCode>General</c:formatCode>
                <c:ptCount val="15"/>
                <c:pt idx="2">
                  <c:v>1923</c:v>
                </c:pt>
                <c:pt idx="5">
                  <c:v>2350</c:v>
                </c:pt>
                <c:pt idx="8">
                  <c:v>2531</c:v>
                </c:pt>
                <c:pt idx="11">
                  <c:v>1737</c:v>
                </c:pt>
                <c:pt idx="14">
                  <c:v>1416</c:v>
                </c:pt>
              </c:numCache>
            </c:numRef>
          </c:val>
          <c:extLst>
            <c:ext xmlns:c16="http://schemas.microsoft.com/office/drawing/2014/chart" uri="{C3380CC4-5D6E-409C-BE32-E72D297353CC}">
              <c16:uniqueId val="{00000002-F51C-4F53-BBA5-20625FF852E7}"/>
            </c:ext>
          </c:extLst>
        </c:ser>
        <c:ser>
          <c:idx val="3"/>
          <c:order val="3"/>
          <c:tx>
            <c:strRef>
              <c:f>[1]データシート!$A$59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51C-4F53-BBA5-20625FF852E7}"/>
            </c:ext>
          </c:extLst>
        </c:ser>
        <c:ser>
          <c:idx val="4"/>
          <c:order val="4"/>
          <c:tx>
            <c:strRef>
              <c:f>[1]データシート!$A$60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51C-4F53-BBA5-20625FF852E7}"/>
            </c:ext>
          </c:extLst>
        </c:ser>
        <c:ser>
          <c:idx val="5"/>
          <c:order val="5"/>
          <c:tx>
            <c:strRef>
              <c:f>[1]データシート!$A$61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[1]データシート!$B$61:$P$61</c:f>
              <c:numCache>
                <c:formatCode>General</c:formatCode>
                <c:ptCount val="15"/>
                <c:pt idx="0">
                  <c:v>0</c:v>
                </c:pt>
                <c:pt idx="3">
                  <c:v>0</c:v>
                </c:pt>
                <c:pt idx="6">
                  <c:v>0</c:v>
                </c:pt>
                <c:pt idx="9">
                  <c:v>165</c:v>
                </c:pt>
                <c:pt idx="12">
                  <c:v>150</c:v>
                </c:pt>
              </c:numCache>
            </c:numRef>
          </c:val>
          <c:extLst>
            <c:ext xmlns:c16="http://schemas.microsoft.com/office/drawing/2014/chart" uri="{C3380CC4-5D6E-409C-BE32-E72D297353CC}">
              <c16:uniqueId val="{00000005-F51C-4F53-BBA5-20625FF852E7}"/>
            </c:ext>
          </c:extLst>
        </c:ser>
        <c:ser>
          <c:idx val="6"/>
          <c:order val="6"/>
          <c:tx>
            <c:strRef>
              <c:f>[1]データシート!$A$62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[1]データシート!$B$62:$P$62</c:f>
              <c:numCache>
                <c:formatCode>General</c:formatCode>
                <c:ptCount val="15"/>
                <c:pt idx="0">
                  <c:v>2433</c:v>
                </c:pt>
                <c:pt idx="3">
                  <c:v>2319</c:v>
                </c:pt>
                <c:pt idx="6">
                  <c:v>2228</c:v>
                </c:pt>
                <c:pt idx="9">
                  <c:v>2110</c:v>
                </c:pt>
                <c:pt idx="12">
                  <c:v>2101</c:v>
                </c:pt>
              </c:numCache>
            </c:numRef>
          </c:val>
          <c:extLst>
            <c:ext xmlns:c16="http://schemas.microsoft.com/office/drawing/2014/chart" uri="{C3380CC4-5D6E-409C-BE32-E72D297353CC}">
              <c16:uniqueId val="{00000006-F51C-4F53-BBA5-20625FF852E7}"/>
            </c:ext>
          </c:extLst>
        </c:ser>
        <c:ser>
          <c:idx val="7"/>
          <c:order val="7"/>
          <c:tx>
            <c:strRef>
              <c:f>[1]データシート!$A$63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[1]データシート!$B$63:$P$63</c:f>
              <c:numCache>
                <c:formatCode>General</c:formatCode>
                <c:ptCount val="15"/>
                <c:pt idx="0">
                  <c:v>3593</c:v>
                </c:pt>
                <c:pt idx="3">
                  <c:v>4586</c:v>
                </c:pt>
                <c:pt idx="6">
                  <c:v>5219</c:v>
                </c:pt>
                <c:pt idx="9">
                  <c:v>4860</c:v>
                </c:pt>
                <c:pt idx="12">
                  <c:v>4565</c:v>
                </c:pt>
              </c:numCache>
            </c:numRef>
          </c:val>
          <c:extLst>
            <c:ext xmlns:c16="http://schemas.microsoft.com/office/drawing/2014/chart" uri="{C3380CC4-5D6E-409C-BE32-E72D297353CC}">
              <c16:uniqueId val="{00000007-F51C-4F53-BBA5-20625FF852E7}"/>
            </c:ext>
          </c:extLst>
        </c:ser>
        <c:ser>
          <c:idx val="8"/>
          <c:order val="8"/>
          <c:tx>
            <c:strRef>
              <c:f>[1]データシート!$A$64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[1]データシート!$B$64:$P$64</c:f>
              <c:numCache>
                <c:formatCode>General</c:formatCode>
                <c:ptCount val="15"/>
                <c:pt idx="0">
                  <c:v>4309</c:v>
                </c:pt>
                <c:pt idx="3">
                  <c:v>3623</c:v>
                </c:pt>
                <c:pt idx="6">
                  <c:v>3003</c:v>
                </c:pt>
                <c:pt idx="9">
                  <c:v>2864</c:v>
                </c:pt>
                <c:pt idx="12">
                  <c:v>2685</c:v>
                </c:pt>
              </c:numCache>
            </c:numRef>
          </c:val>
          <c:extLst>
            <c:ext xmlns:c16="http://schemas.microsoft.com/office/drawing/2014/chart" uri="{C3380CC4-5D6E-409C-BE32-E72D297353CC}">
              <c16:uniqueId val="{00000008-F51C-4F53-BBA5-20625FF852E7}"/>
            </c:ext>
          </c:extLst>
        </c:ser>
        <c:ser>
          <c:idx val="9"/>
          <c:order val="9"/>
          <c:tx>
            <c:strRef>
              <c:f>[1]データシート!$A$65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[1]データシート!$B$65:$P$65</c:f>
              <c:numCache>
                <c:formatCode>General</c:formatCode>
                <c:ptCount val="15"/>
                <c:pt idx="0">
                  <c:v>764</c:v>
                </c:pt>
                <c:pt idx="3">
                  <c:v>723</c:v>
                </c:pt>
                <c:pt idx="6">
                  <c:v>671</c:v>
                </c:pt>
                <c:pt idx="9">
                  <c:v>620</c:v>
                </c:pt>
                <c:pt idx="12">
                  <c:v>568</c:v>
                </c:pt>
              </c:numCache>
            </c:numRef>
          </c:val>
          <c:extLst>
            <c:ext xmlns:c16="http://schemas.microsoft.com/office/drawing/2014/chart" uri="{C3380CC4-5D6E-409C-BE32-E72D297353CC}">
              <c16:uniqueId val="{00000009-F51C-4F53-BBA5-20625FF852E7}"/>
            </c:ext>
          </c:extLst>
        </c:ser>
        <c:ser>
          <c:idx val="10"/>
          <c:order val="10"/>
          <c:tx>
            <c:strRef>
              <c:f>[1]データシート!$A$66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[1]データシート!$B$66:$P$66</c:f>
              <c:numCache>
                <c:formatCode>General</c:formatCode>
                <c:ptCount val="15"/>
                <c:pt idx="0">
                  <c:v>22347</c:v>
                </c:pt>
                <c:pt idx="3">
                  <c:v>23112</c:v>
                </c:pt>
                <c:pt idx="6">
                  <c:v>24177</c:v>
                </c:pt>
                <c:pt idx="9">
                  <c:v>24817</c:v>
                </c:pt>
                <c:pt idx="12">
                  <c:v>24207</c:v>
                </c:pt>
              </c:numCache>
            </c:numRef>
          </c:val>
          <c:extLst>
            <c:ext xmlns:c16="http://schemas.microsoft.com/office/drawing/2014/chart" uri="{C3380CC4-5D6E-409C-BE32-E72D297353CC}">
              <c16:uniqueId val="{0000000A-F51C-4F53-BBA5-20625FF852E7}"/>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[1]データシート!$A$67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[1]データシート!$B$67:$P$67</c:f>
              <c:numCache>
                <c:formatCode>General</c:formatCode>
                <c:ptCount val="15"/>
                <c:pt idx="0">
                  <c:v>#N/A</c:v>
                </c:pt>
                <c:pt idx="1">
                  <c:v>16129</c:v>
                </c:pt>
                <c:pt idx="2">
                  <c:v>#N/A</c:v>
                </c:pt>
                <c:pt idx="3">
                  <c:v>#N/A</c:v>
                </c:pt>
                <c:pt idx="4">
                  <c:v>16479</c:v>
                </c:pt>
                <c:pt idx="5">
                  <c:v>#N/A</c:v>
                </c:pt>
                <c:pt idx="6">
                  <c:v>#N/A</c:v>
                </c:pt>
                <c:pt idx="7">
                  <c:v>16621</c:v>
                </c:pt>
                <c:pt idx="8">
                  <c:v>#N/A</c:v>
                </c:pt>
                <c:pt idx="9">
                  <c:v>#N/A</c:v>
                </c:pt>
                <c:pt idx="10">
                  <c:v>18261</c:v>
                </c:pt>
                <c:pt idx="11">
                  <c:v>#N/A</c:v>
                </c:pt>
                <c:pt idx="12">
                  <c:v>#N/A</c:v>
                </c:pt>
                <c:pt idx="13">
                  <c:v>17978</c:v>
                </c:pt>
                <c:pt idx="14">
                  <c:v>#N/A</c:v>
                </c:pt>
              </c:numCache>
            </c:numRef>
          </c:val>
          <c:smooth val="0"/>
          <c:extLst>
            <c:ext xmlns:c16="http://schemas.microsoft.com/office/drawing/2014/chart" uri="{C3380CC4-5D6E-409C-BE32-E72D297353CC}">
              <c16:uniqueId val="{0000000B-F51C-4F53-BBA5-20625FF852E7}"/>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[3]データシート!$A$72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[3]データシート!$B$71:$D$71</c:f>
              <c:strCache>
                <c:ptCount val="3"/>
                <c:pt idx="0">
                  <c:v>R04</c:v>
                </c:pt>
                <c:pt idx="1">
                  <c:v>R05</c:v>
                </c:pt>
                <c:pt idx="2">
                  <c:v>R06</c:v>
                </c:pt>
              </c:strCache>
            </c:strRef>
          </c:cat>
          <c:val>
            <c:numRef>
              <c:f>[3]データシート!$B$72:$D$72</c:f>
              <c:numCache>
                <c:formatCode>General</c:formatCode>
                <c:ptCount val="3"/>
                <c:pt idx="0">
                  <c:v>467</c:v>
                </c:pt>
                <c:pt idx="1">
                  <c:v>332</c:v>
                </c:pt>
                <c:pt idx="2">
                  <c:v>294</c:v>
                </c:pt>
              </c:numCache>
            </c:numRef>
          </c:val>
          <c:extLst>
            <c:ext xmlns:c16="http://schemas.microsoft.com/office/drawing/2014/chart" uri="{C3380CC4-5D6E-409C-BE32-E72D297353CC}">
              <c16:uniqueId val="{00000000-56F5-4EBF-A119-7041B9792CD5}"/>
            </c:ext>
          </c:extLst>
        </c:ser>
        <c:ser>
          <c:idx val="0"/>
          <c:order val="1"/>
          <c:tx>
            <c:strRef>
              <c:f>[3]データシート!$A$73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[3]データシート!$B$71:$D$71</c:f>
              <c:strCache>
                <c:ptCount val="3"/>
                <c:pt idx="0">
                  <c:v>R04</c:v>
                </c:pt>
                <c:pt idx="1">
                  <c:v>R05</c:v>
                </c:pt>
                <c:pt idx="2">
                  <c:v>R06</c:v>
                </c:pt>
              </c:strCache>
            </c:strRef>
          </c:cat>
          <c:val>
            <c:numRef>
              <c:f>[3]データシート!$B$73:$D$73</c:f>
              <c:numCache>
                <c:formatCode>General</c:formatCode>
                <c:ptCount val="3"/>
                <c:pt idx="0">
                  <c:v>771</c:v>
                </c:pt>
                <c:pt idx="1">
                  <c:v>194</c:v>
                </c:pt>
                <c:pt idx="2">
                  <c:v>154</c:v>
                </c:pt>
              </c:numCache>
            </c:numRef>
          </c:val>
          <c:extLst>
            <c:ext xmlns:c16="http://schemas.microsoft.com/office/drawing/2014/chart" uri="{C3380CC4-5D6E-409C-BE32-E72D297353CC}">
              <c16:uniqueId val="{00000001-56F5-4EBF-A119-7041B9792CD5}"/>
            </c:ext>
          </c:extLst>
        </c:ser>
        <c:ser>
          <c:idx val="1"/>
          <c:order val="2"/>
          <c:tx>
            <c:strRef>
              <c:f>[3]データシート!$A$74</c:f>
              <c:strCache>
                <c:ptCount val="1"/>
                <c:pt idx="0">
                  <c:v>その他特定目的基金</c:v>
                </c:pt>
              </c:strCache>
            </c:strRef>
          </c:tx>
          <c:spPr>
            <a:solidFill>
              <a:srgbClr val="2E75B6"/>
            </a:solidFill>
            <a:ln>
              <a:noFill/>
            </a:ln>
          </c:spPr>
          <c:invertIfNegative val="0"/>
          <c:cat>
            <c:strRef>
              <c:f>[3]データシート!$B$71:$D$71</c:f>
              <c:strCache>
                <c:ptCount val="3"/>
                <c:pt idx="0">
                  <c:v>R04</c:v>
                </c:pt>
                <c:pt idx="1">
                  <c:v>R05</c:v>
                </c:pt>
                <c:pt idx="2">
                  <c:v>R06</c:v>
                </c:pt>
              </c:strCache>
            </c:strRef>
          </c:cat>
          <c:val>
            <c:numRef>
              <c:f>[3]データシート!$B$74:$D$74</c:f>
              <c:numCache>
                <c:formatCode>General</c:formatCode>
                <c:ptCount val="3"/>
                <c:pt idx="0">
                  <c:v>1058</c:v>
                </c:pt>
                <c:pt idx="1">
                  <c:v>951</c:v>
                </c:pt>
                <c:pt idx="2">
                  <c:v>623</c:v>
                </c:pt>
              </c:numCache>
            </c:numRef>
          </c:val>
          <c:extLst>
            <c:ext xmlns:c16="http://schemas.microsoft.com/office/drawing/2014/chart" uri="{C3380CC4-5D6E-409C-BE32-E72D297353CC}">
              <c16:uniqueId val="{00000002-56F5-4EBF-A119-7041B9792CD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山形県長井市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一般会計の公債費である「元利償還金」については、</a:t>
          </a:r>
          <a:r>
            <a:rPr kumimoji="1" lang="en-US" altLang="ja-JP" sz="1100">
              <a:solidFill>
                <a:schemeClr val="dk1"/>
              </a:solidFill>
              <a:effectLst/>
              <a:latin typeface="+mn-lt"/>
              <a:ea typeface="+mn-ea"/>
              <a:cs typeface="+mn-cs"/>
            </a:rPr>
            <a:t>R2</a:t>
          </a:r>
          <a:r>
            <a:rPr kumimoji="1" lang="ja-JP" altLang="en-US" sz="1100">
              <a:solidFill>
                <a:schemeClr val="dk1"/>
              </a:solidFill>
              <a:effectLst/>
              <a:latin typeface="+mn-lt"/>
              <a:ea typeface="+mn-ea"/>
              <a:cs typeface="+mn-cs"/>
            </a:rPr>
            <a:t>新庁舎整備</a:t>
          </a:r>
          <a:r>
            <a:rPr kumimoji="1" lang="ja-JP" altLang="ja-JP" sz="1100">
              <a:solidFill>
                <a:schemeClr val="dk1"/>
              </a:solidFill>
              <a:effectLst/>
              <a:latin typeface="+mn-lt"/>
              <a:ea typeface="+mn-ea"/>
              <a:cs typeface="+mn-cs"/>
            </a:rPr>
            <a:t>事業、</a:t>
          </a:r>
          <a:r>
            <a:rPr kumimoji="1" lang="en-US" altLang="ja-JP" sz="1100">
              <a:solidFill>
                <a:schemeClr val="dk1"/>
              </a:solidFill>
              <a:effectLst/>
              <a:latin typeface="+mn-lt"/>
              <a:ea typeface="+mn-ea"/>
              <a:cs typeface="+mn-cs"/>
            </a:rPr>
            <a:t>R2</a:t>
          </a:r>
          <a:r>
            <a:rPr kumimoji="1" lang="ja-JP" altLang="en-US" sz="1100">
              <a:solidFill>
                <a:schemeClr val="dk1"/>
              </a:solidFill>
              <a:effectLst/>
              <a:latin typeface="+mn-lt"/>
              <a:ea typeface="+mn-ea"/>
              <a:cs typeface="+mn-cs"/>
            </a:rPr>
            <a:t>学校給食共同調理場整備事業</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R2</a:t>
          </a:r>
          <a:r>
            <a:rPr kumimoji="1" lang="ja-JP" altLang="en-US" sz="1100">
              <a:solidFill>
                <a:schemeClr val="dk1"/>
              </a:solidFill>
              <a:effectLst/>
              <a:latin typeface="+mn-lt"/>
              <a:ea typeface="+mn-ea"/>
              <a:cs typeface="+mn-cs"/>
            </a:rPr>
            <a:t>市民文化会館大規模改修事業</a:t>
          </a:r>
          <a:r>
            <a:rPr kumimoji="1" lang="ja-JP" altLang="ja-JP" sz="1100">
              <a:solidFill>
                <a:schemeClr val="dk1"/>
              </a:solidFill>
              <a:effectLst/>
              <a:latin typeface="+mn-lt"/>
              <a:ea typeface="+mn-ea"/>
              <a:cs typeface="+mn-cs"/>
            </a:rPr>
            <a:t>の元金償還開始等に伴い増加している。その他の項目については、大きな変化はなし。</a:t>
          </a:r>
          <a:endParaRPr lang="ja-JP" altLang="ja-JP" sz="1400">
            <a:effectLst/>
          </a:endParaRPr>
        </a:p>
        <a:p>
          <a:r>
            <a:rPr kumimoji="1" lang="ja-JP" altLang="ja-JP" sz="1100">
              <a:solidFill>
                <a:schemeClr val="dk1"/>
              </a:solidFill>
              <a:effectLst/>
              <a:latin typeface="+mn-lt"/>
              <a:ea typeface="+mn-ea"/>
              <a:cs typeface="+mn-cs"/>
            </a:rPr>
            <a:t>　今後も、老朽化した公共施設の更新等が控えていることを踏まえ、交付税措置のある有利な地方債の活用や建設事業の実施年度調整を行うなど、地方債発行額の抑制に努める。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満期一括償還地方債の借入に係る積立はない。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山形県長井市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将来負担額のうち、「一般会計等に係る地方債の現在高」については、借入額が元金償還額を</a:t>
          </a:r>
          <a:r>
            <a:rPr kumimoji="1" lang="ja-JP" altLang="en-US" sz="1100">
              <a:solidFill>
                <a:schemeClr val="dk1"/>
              </a:solidFill>
              <a:effectLst/>
              <a:latin typeface="+mn-lt"/>
              <a:ea typeface="+mn-ea"/>
              <a:cs typeface="+mn-cs"/>
            </a:rPr>
            <a:t>下</a:t>
          </a:r>
          <a:r>
            <a:rPr kumimoji="1" lang="ja-JP" altLang="ja-JP" sz="1100">
              <a:solidFill>
                <a:schemeClr val="dk1"/>
              </a:solidFill>
              <a:effectLst/>
              <a:latin typeface="+mn-lt"/>
              <a:ea typeface="+mn-ea"/>
              <a:cs typeface="+mn-cs"/>
            </a:rPr>
            <a:t>回ったため</a:t>
          </a:r>
          <a:r>
            <a:rPr kumimoji="1" lang="ja-JP" altLang="en-US" sz="1100">
              <a:solidFill>
                <a:schemeClr val="dk1"/>
              </a:solidFill>
              <a:effectLst/>
              <a:latin typeface="+mn-lt"/>
              <a:ea typeface="+mn-ea"/>
              <a:cs typeface="+mn-cs"/>
            </a:rPr>
            <a:t>減少した</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、「公営企業債等繰入見込額」について</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、下水道事業会計の企業債現在高の減少、「組合等負担等見込額」については、西置賜行政組合、置賜広域病院企業団の企業債現在高の減少に伴い負担規模は縮小した。</a:t>
          </a:r>
          <a:endParaRPr lang="ja-JP" altLang="ja-JP" sz="1400">
            <a:effectLst/>
          </a:endParaRPr>
        </a:p>
        <a:p>
          <a:r>
            <a:rPr kumimoji="1" lang="ja-JP" altLang="ja-JP" sz="1100">
              <a:solidFill>
                <a:schemeClr val="dk1"/>
              </a:solidFill>
              <a:effectLst/>
              <a:latin typeface="+mn-lt"/>
              <a:ea typeface="+mn-ea"/>
              <a:cs typeface="+mn-cs"/>
            </a:rPr>
            <a:t>　充当可能財源等のうち、「充当可能基金」については、</a:t>
          </a:r>
          <a:r>
            <a:rPr kumimoji="1" lang="ja-JP" altLang="en-US" sz="1100">
              <a:solidFill>
                <a:schemeClr val="dk1"/>
              </a:solidFill>
              <a:effectLst/>
              <a:latin typeface="+mn-lt"/>
              <a:ea typeface="+mn-ea"/>
              <a:cs typeface="+mn-cs"/>
            </a:rPr>
            <a:t>ふるさと応援基金</a:t>
          </a:r>
          <a:r>
            <a:rPr kumimoji="1" lang="ja-JP" altLang="ja-JP" sz="1100">
              <a:solidFill>
                <a:schemeClr val="dk1"/>
              </a:solidFill>
              <a:effectLst/>
              <a:latin typeface="+mn-lt"/>
              <a:ea typeface="+mn-ea"/>
              <a:cs typeface="+mn-cs"/>
            </a:rPr>
            <a:t>の取り崩しを行ったことにより減少した。</a:t>
          </a:r>
          <a:endParaRPr lang="ja-JP" altLang="ja-JP" sz="1400">
            <a:effectLst/>
          </a:endParaRPr>
        </a:p>
        <a:p>
          <a:r>
            <a:rPr kumimoji="1" lang="ja-JP" altLang="ja-JP" sz="1100">
              <a:solidFill>
                <a:schemeClr val="dk1"/>
              </a:solidFill>
              <a:effectLst/>
              <a:latin typeface="+mn-lt"/>
              <a:ea typeface="+mn-ea"/>
              <a:cs typeface="+mn-cs"/>
            </a:rPr>
            <a:t>　「一般会計等に係る地方債の現在高」は、令和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年度をピークに令和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年度以降は減少</a:t>
          </a:r>
          <a:r>
            <a:rPr kumimoji="1" lang="ja-JP" altLang="en-US" sz="1100">
              <a:solidFill>
                <a:schemeClr val="dk1"/>
              </a:solidFill>
              <a:effectLst/>
              <a:latin typeface="+mn-lt"/>
              <a:ea typeface="+mn-ea"/>
              <a:cs typeface="+mn-cs"/>
            </a:rPr>
            <a:t>傾向となる見込みだが</a:t>
          </a:r>
          <a:r>
            <a:rPr kumimoji="1" lang="ja-JP" altLang="ja-JP" sz="1100">
              <a:solidFill>
                <a:schemeClr val="dk1"/>
              </a:solidFill>
              <a:effectLst/>
              <a:latin typeface="+mn-lt"/>
              <a:ea typeface="+mn-ea"/>
              <a:cs typeface="+mn-cs"/>
            </a:rPr>
            <a:t>、事業見直し等による市債発行の抑制や計画的な繰上償還の実施等により、比率の改善を図っていく。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山形県長井市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「財政調整基金」は、財源不足の補填のため</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百万円の減となった。</a:t>
          </a:r>
          <a:endParaRPr lang="ja-JP" altLang="ja-JP" sz="1400">
            <a:effectLst/>
          </a:endParaRPr>
        </a:p>
        <a:p>
          <a:r>
            <a:rPr kumimoji="1" lang="ja-JP" altLang="ja-JP" sz="1100">
              <a:solidFill>
                <a:schemeClr val="dk1"/>
              </a:solidFill>
              <a:effectLst/>
              <a:latin typeface="+mn-lt"/>
              <a:ea typeface="+mn-ea"/>
              <a:cs typeface="+mn-cs"/>
            </a:rPr>
            <a:t>　「減債基金」は、</a:t>
          </a:r>
          <a:r>
            <a:rPr kumimoji="1" lang="ja-JP" altLang="en-US" sz="1100">
              <a:solidFill>
                <a:schemeClr val="dk1"/>
              </a:solidFill>
              <a:effectLst/>
              <a:latin typeface="+mn-lt"/>
              <a:ea typeface="+mn-ea"/>
              <a:cs typeface="+mn-cs"/>
            </a:rPr>
            <a:t>公債費の財源として</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百万円の取崩しを行った。</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年度中のふるさと納税</a:t>
          </a:r>
          <a:r>
            <a:rPr kumimoji="1" lang="en-US" altLang="ja-JP" sz="1100">
              <a:solidFill>
                <a:schemeClr val="dk1"/>
              </a:solidFill>
              <a:effectLst/>
              <a:latin typeface="+mn-lt"/>
              <a:ea typeface="+mn-ea"/>
              <a:cs typeface="+mn-cs"/>
            </a:rPr>
            <a:t>882</a:t>
          </a:r>
          <a:r>
            <a:rPr kumimoji="1" lang="ja-JP" altLang="ja-JP" sz="1100">
              <a:solidFill>
                <a:schemeClr val="dk1"/>
              </a:solidFill>
              <a:effectLst/>
              <a:latin typeface="+mn-lt"/>
              <a:ea typeface="+mn-ea"/>
              <a:cs typeface="+mn-cs"/>
            </a:rPr>
            <a:t>百万円を「ふるさと応援基金」に積み立てた一方で、寄附者の意向に沿った事業に充当するため</a:t>
          </a:r>
          <a:r>
            <a:rPr kumimoji="1" lang="en-US" altLang="ja-JP" sz="1100">
              <a:solidFill>
                <a:schemeClr val="dk1"/>
              </a:solidFill>
              <a:effectLst/>
              <a:latin typeface="+mn-lt"/>
              <a:ea typeface="+mn-ea"/>
              <a:cs typeface="+mn-cs"/>
            </a:rPr>
            <a:t>1,085</a:t>
          </a:r>
          <a:r>
            <a:rPr kumimoji="1" lang="ja-JP" altLang="ja-JP" sz="1100">
              <a:solidFill>
                <a:schemeClr val="dk1"/>
              </a:solidFill>
              <a:effectLst/>
              <a:latin typeface="+mn-lt"/>
              <a:ea typeface="+mn-ea"/>
              <a:cs typeface="+mn-cs"/>
            </a:rPr>
            <a:t>百万円の取崩しを行った。</a:t>
          </a:r>
          <a:endParaRPr lang="ja-JP" altLang="ja-JP" sz="1400">
            <a:effectLst/>
          </a:endParaRPr>
        </a:p>
        <a:p>
          <a:r>
            <a:rPr kumimoji="1" lang="ja-JP" altLang="ja-JP" sz="1100">
              <a:solidFill>
                <a:schemeClr val="dk1"/>
              </a:solidFill>
              <a:effectLst/>
              <a:latin typeface="+mn-lt"/>
              <a:ea typeface="+mn-ea"/>
              <a:cs typeface="+mn-cs"/>
            </a:rPr>
            <a:t>　基金全体として取崩額が積立額を上回り、</a:t>
          </a:r>
          <a:r>
            <a:rPr kumimoji="1" lang="en-US" altLang="ja-JP" sz="1100">
              <a:solidFill>
                <a:schemeClr val="dk1"/>
              </a:solidFill>
              <a:effectLst/>
              <a:latin typeface="+mn-lt"/>
              <a:ea typeface="+mn-ea"/>
              <a:cs typeface="+mn-cs"/>
            </a:rPr>
            <a:t>406</a:t>
          </a:r>
          <a:r>
            <a:rPr kumimoji="1" lang="ja-JP" altLang="ja-JP" sz="1100">
              <a:solidFill>
                <a:schemeClr val="dk1"/>
              </a:solidFill>
              <a:effectLst/>
              <a:latin typeface="+mn-lt"/>
              <a:ea typeface="+mn-ea"/>
              <a:cs typeface="+mn-cs"/>
            </a:rPr>
            <a:t>百万円の減となった。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　大規模公共施設整備事業</a:t>
          </a:r>
          <a:r>
            <a:rPr kumimoji="1" lang="ja-JP" altLang="en-US" sz="1100">
              <a:solidFill>
                <a:schemeClr val="dk1"/>
              </a:solidFill>
              <a:effectLst/>
              <a:latin typeface="+mn-lt"/>
              <a:ea typeface="+mn-ea"/>
              <a:cs typeface="+mn-cs"/>
            </a:rPr>
            <a:t>の実施に伴い公債費</a:t>
          </a:r>
          <a:r>
            <a:rPr kumimoji="1" lang="ja-JP" altLang="ja-JP" sz="1100">
              <a:solidFill>
                <a:schemeClr val="dk1"/>
              </a:solidFill>
              <a:effectLst/>
              <a:latin typeface="+mn-lt"/>
              <a:ea typeface="+mn-ea"/>
              <a:cs typeface="+mn-cs"/>
            </a:rPr>
            <a:t>が増加する見込み</a:t>
          </a:r>
          <a:r>
            <a:rPr kumimoji="1" lang="ja-JP" altLang="en-US" sz="1100">
              <a:solidFill>
                <a:schemeClr val="dk1"/>
              </a:solidFill>
              <a:effectLst/>
              <a:latin typeface="+mn-lt"/>
              <a:ea typeface="+mn-ea"/>
              <a:cs typeface="+mn-cs"/>
            </a:rPr>
            <a:t>であり、また、公債費の平準化のための繰上償還も予定しているため、財政調整基金及び減債基金の積極的な積み立ては難しい状況にあるが、財政調整基金については</a:t>
          </a:r>
          <a:r>
            <a:rPr kumimoji="1" lang="ja-JP" altLang="ja-JP" sz="1100">
              <a:solidFill>
                <a:schemeClr val="dk1"/>
              </a:solidFill>
              <a:effectLst/>
              <a:latin typeface="+mn-lt"/>
              <a:ea typeface="+mn-ea"/>
              <a:cs typeface="+mn-cs"/>
            </a:rPr>
            <a:t>標準財政規模の</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％以上の残高を確保できるよう努めていく。</a:t>
          </a:r>
          <a:endParaRPr lang="ja-JP" altLang="ja-JP" sz="1400">
            <a:effectLst/>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ふるさと応援基金：ふるさと長井への想いや共感を持つ個人又は団体から寄附を募り、寄附をした者の意向を反映した事業を行うことにより、魅力あるまちづくりに資する。</a:t>
          </a:r>
          <a:endParaRPr lang="ja-JP" altLang="ja-JP" sz="1400">
            <a:effectLst/>
          </a:endParaRPr>
        </a:p>
        <a:p>
          <a:r>
            <a:rPr kumimoji="1" lang="ja-JP" altLang="ja-JP" sz="1100">
              <a:solidFill>
                <a:schemeClr val="dk1"/>
              </a:solidFill>
              <a:effectLst/>
              <a:latin typeface="+mn-lt"/>
              <a:ea typeface="+mn-ea"/>
              <a:cs typeface="+mn-cs"/>
            </a:rPr>
            <a:t>　公共施設整備基金：公共施設の整備のために必要な財源を確保し、もって将来にわたる市財政の健全な運営を行う。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ふるさと応援基金：令和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年中の寄附額</a:t>
          </a:r>
          <a:r>
            <a:rPr kumimoji="1" lang="en-US" altLang="ja-JP" sz="1100">
              <a:solidFill>
                <a:schemeClr val="dk1"/>
              </a:solidFill>
              <a:effectLst/>
              <a:latin typeface="+mn-lt"/>
              <a:ea typeface="+mn-ea"/>
              <a:cs typeface="+mn-cs"/>
            </a:rPr>
            <a:t>882</a:t>
          </a:r>
          <a:r>
            <a:rPr kumimoji="1" lang="ja-JP" altLang="ja-JP" sz="1100">
              <a:solidFill>
                <a:schemeClr val="dk1"/>
              </a:solidFill>
              <a:effectLst/>
              <a:latin typeface="+mn-lt"/>
              <a:ea typeface="+mn-ea"/>
              <a:cs typeface="+mn-cs"/>
            </a:rPr>
            <a:t>百万円を積み立てた一方で、令和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年度中の寄附金及び令和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年度のふるさと納税事業経費に相当する金額</a:t>
          </a:r>
          <a:r>
            <a:rPr kumimoji="1" lang="en-US" altLang="ja-JP" sz="1100">
              <a:solidFill>
                <a:schemeClr val="dk1"/>
              </a:solidFill>
              <a:effectLst/>
              <a:latin typeface="+mn-lt"/>
              <a:ea typeface="+mn-ea"/>
              <a:cs typeface="+mn-cs"/>
            </a:rPr>
            <a:t>1,085</a:t>
          </a:r>
          <a:r>
            <a:rPr kumimoji="1" lang="ja-JP" altLang="ja-JP" sz="1100">
              <a:solidFill>
                <a:schemeClr val="dk1"/>
              </a:solidFill>
              <a:effectLst/>
              <a:latin typeface="+mn-lt"/>
              <a:ea typeface="+mn-ea"/>
              <a:cs typeface="+mn-cs"/>
            </a:rPr>
            <a:t>百万円を取崩し、寄附者の意向に沿った事業に充当を行った。</a:t>
          </a:r>
          <a:endParaRPr lang="ja-JP" altLang="ja-JP" sz="1400">
            <a:effectLst/>
          </a:endParaRPr>
        </a:p>
        <a:p>
          <a:r>
            <a:rPr kumimoji="1" lang="ja-JP" altLang="ja-JP" sz="1100">
              <a:solidFill>
                <a:schemeClr val="dk1"/>
              </a:solidFill>
              <a:effectLst/>
              <a:latin typeface="+mn-lt"/>
              <a:ea typeface="+mn-ea"/>
              <a:cs typeface="+mn-cs"/>
            </a:rPr>
            <a:t>　中小企業緊急災害対策利子補給基金：新型コロナ等の影響により減少した収益を補填するため融資を受けた事業者に対し、その利子分を支援するものとして充当し、基金は減少した。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中小企業緊急災害対策利子補給基金、信用保証協会保証料補給基金：これまで融資を受けた事業者等への支援として年々減少していき、数年後には支援は終了し、基金もなくなる見込み。</a:t>
          </a:r>
          <a:endParaRPr lang="ja-JP" altLang="ja-JP" sz="1400">
            <a:effectLst/>
          </a:endParaRPr>
        </a:p>
        <a:p>
          <a:r>
            <a:rPr kumimoji="1" lang="ja-JP" altLang="ja-JP" sz="1100">
              <a:solidFill>
                <a:schemeClr val="dk1"/>
              </a:solidFill>
              <a:effectLst/>
              <a:latin typeface="+mn-lt"/>
              <a:ea typeface="+mn-ea"/>
              <a:cs typeface="+mn-cs"/>
            </a:rPr>
            <a:t>　公共施設整備基金：大型公共事業は終了したものの、今後の施設整備や改修に備えた積立ては一定程度必要であり、執行上の剰余金がある場合は他の基金への積立てと合わせて積極的に検討する必要がある。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　財源不足に対応するための繰入れに対し、地方交付税の予算超過分等を活用して繰戻しを行ったものの全額繰戻しには至らず、</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百万円の減となった。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　継続実施している大型建設事業や住民のニーズに応じたソフト事業の展開・拡大により、取崩しを前提とした予算編成となっているが、予算執行を抑制しながら取崩しを抑え、標準財政規模の</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％以上の残高を確保できるよう努めていく。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普通交付税再算定において臨時財政対策債償還基金費で交付を受けた額のうち、令和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年度末時点で基金に残すべき額を考慮し、公債費の財源として</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百万円の取崩しを行った。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　大規模公共施設整備事業が続き公債費が増加するため、公債費の平準化が図れるよう状況を見て積立てを行っていくとともに、繰上償還等の財源として活用する。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山形県長井市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24,420
23,966
214.67
18,025,551
17,531,344
432,237
8,479,451
24,207,123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245.6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大型事業所が少なく、加えて人口の減少、地価の下落等のマイナス要素が要因となり、類似団体内平均値を下回っている。近年はほぼ横ばい</a:t>
          </a:r>
          <a:r>
            <a:rPr kumimoji="1" lang="ja-JP" altLang="en-US" sz="1100">
              <a:solidFill>
                <a:sysClr val="windowText" lastClr="000000"/>
              </a:solidFill>
              <a:effectLst/>
              <a:latin typeface="+mn-lt"/>
              <a:ea typeface="+mn-ea"/>
              <a:cs typeface="+mn-cs"/>
            </a:rPr>
            <a:t>だが、減少傾向で</a:t>
          </a:r>
          <a:r>
            <a:rPr kumimoji="1" lang="ja-JP" altLang="ja-JP" sz="1100">
              <a:solidFill>
                <a:sysClr val="windowText" lastClr="000000"/>
              </a:solidFill>
              <a:effectLst/>
              <a:latin typeface="+mn-lt"/>
              <a:ea typeface="+mn-ea"/>
              <a:cs typeface="+mn-cs"/>
            </a:rPr>
            <a:t>推移しているため、今後は多様な納付手段により市税の高い収納率を維持しながら財政基盤の強化に努めていく。</a:t>
          </a:r>
          <a:endParaRPr lang="ja-JP" altLang="ja-JP" sz="1400">
            <a:solidFill>
              <a:sysClr val="windowText" lastClr="000000"/>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24342</xdr:rowOff>
    </xdr:to>
    <xdr:cxnSp macro="">
      <xdr:nvCxnSpPr>
        <xdr:cNvPr id="64" name="直線コネクタ 63"/>
        <xdr:cNvCxnSpPr/>
      </xdr:nvCxnSpPr>
      <xdr:spPr>
        <a:xfrm flipV="1">
          <a:off x="4953000" y="6140450"/>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167869</xdr:rowOff>
    </xdr:from>
    <xdr:ext cx="762000" cy="259045"/>
    <xdr:sp macro="" textlink="">
      <xdr:nvSpPr>
        <xdr:cNvPr id="65"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24342</xdr:rowOff>
    </xdr:from>
    <xdr:to>
      <xdr:col>24</xdr:col>
      <xdr:colOff>12700</xdr:colOff>
      <xdr:row>44</xdr:row>
      <xdr:rowOff>24342</xdr:rowOff>
    </xdr:to>
    <xdr:cxnSp macro="">
      <xdr:nvCxnSpPr>
        <xdr:cNvPr id="66" name="直線コネクタ 65"/>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7" name="財政力最大値テキスト"/>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125942</xdr:rowOff>
    </xdr:from>
    <xdr:to>
      <xdr:col>23</xdr:col>
      <xdr:colOff>133350</xdr:colOff>
      <xdr:row>42</xdr:row>
      <xdr:rowOff>146050</xdr:rowOff>
    </xdr:to>
    <xdr:cxnSp macro="">
      <xdr:nvCxnSpPr>
        <xdr:cNvPr id="69" name="直線コネクタ 68"/>
        <xdr:cNvCxnSpPr/>
      </xdr:nvCxnSpPr>
      <xdr:spPr>
        <a:xfrm>
          <a:off x="4114800" y="73268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125942</xdr:rowOff>
    </xdr:from>
    <xdr:to>
      <xdr:col>19</xdr:col>
      <xdr:colOff>133350</xdr:colOff>
      <xdr:row>42</xdr:row>
      <xdr:rowOff>125942</xdr:rowOff>
    </xdr:to>
    <xdr:cxnSp macro="">
      <xdr:nvCxnSpPr>
        <xdr:cNvPr id="72" name="直線コネクタ 71"/>
        <xdr:cNvCxnSpPr/>
      </xdr:nvCxnSpPr>
      <xdr:spPr>
        <a:xfrm>
          <a:off x="3225800" y="73268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105833</xdr:rowOff>
    </xdr:from>
    <xdr:to>
      <xdr:col>15</xdr:col>
      <xdr:colOff>82550</xdr:colOff>
      <xdr:row>42</xdr:row>
      <xdr:rowOff>125942</xdr:rowOff>
    </xdr:to>
    <xdr:cxnSp macro="">
      <xdr:nvCxnSpPr>
        <xdr:cNvPr id="75" name="直線コネクタ 74"/>
        <xdr:cNvCxnSpPr/>
      </xdr:nvCxnSpPr>
      <xdr:spPr>
        <a:xfrm>
          <a:off x="2336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5292</xdr:rowOff>
    </xdr:from>
    <xdr:to>
      <xdr:col>15</xdr:col>
      <xdr:colOff>133350</xdr:colOff>
      <xdr:row>41</xdr:row>
      <xdr:rowOff>106892</xdr:rowOff>
    </xdr:to>
    <xdr:sp macro="" textlink="">
      <xdr:nvSpPr>
        <xdr:cNvPr id="76" name="フローチャート: 判断 75"/>
        <xdr:cNvSpPr/>
      </xdr:nvSpPr>
      <xdr:spPr>
        <a:xfrm>
          <a:off x="3175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117069</xdr:rowOff>
    </xdr:from>
    <xdr:ext cx="762000" cy="259045"/>
    <xdr:sp macro="" textlink="">
      <xdr:nvSpPr>
        <xdr:cNvPr id="77" name="テキスト ボックス 76"/>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85725</xdr:rowOff>
    </xdr:from>
    <xdr:to>
      <xdr:col>11</xdr:col>
      <xdr:colOff>31750</xdr:colOff>
      <xdr:row>42</xdr:row>
      <xdr:rowOff>105833</xdr:rowOff>
    </xdr:to>
    <xdr:cxnSp macro="">
      <xdr:nvCxnSpPr>
        <xdr:cNvPr id="78" name="直線コネクタ 77"/>
        <xdr:cNvCxnSpPr/>
      </xdr:nvCxnSpPr>
      <xdr:spPr>
        <a:xfrm>
          <a:off x="1447800" y="72866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156633</xdr:rowOff>
    </xdr:from>
    <xdr:to>
      <xdr:col>11</xdr:col>
      <xdr:colOff>82550</xdr:colOff>
      <xdr:row>41</xdr:row>
      <xdr:rowOff>86783</xdr:rowOff>
    </xdr:to>
    <xdr:sp macro="" textlink="">
      <xdr:nvSpPr>
        <xdr:cNvPr id="79" name="フローチャート: 判断 78"/>
        <xdr:cNvSpPr/>
      </xdr:nvSpPr>
      <xdr:spPr>
        <a:xfrm>
          <a:off x="2286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80" name="テキスト ボックス 79"/>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82" name="テキスト ボックス 81"/>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88" name="楕円 87"/>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67327</xdr:rowOff>
    </xdr:from>
    <xdr:ext cx="762000" cy="259045"/>
    <xdr:sp macro="" textlink="">
      <xdr:nvSpPr>
        <xdr:cNvPr id="89"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75142</xdr:rowOff>
    </xdr:from>
    <xdr:to>
      <xdr:col>19</xdr:col>
      <xdr:colOff>184150</xdr:colOff>
      <xdr:row>43</xdr:row>
      <xdr:rowOff>5292</xdr:rowOff>
    </xdr:to>
    <xdr:sp macro="" textlink="">
      <xdr:nvSpPr>
        <xdr:cNvPr id="90" name="楕円 89"/>
        <xdr:cNvSpPr/>
      </xdr:nvSpPr>
      <xdr:spPr>
        <a:xfrm>
          <a:off x="4064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161519</xdr:rowOff>
    </xdr:from>
    <xdr:ext cx="736600" cy="259045"/>
    <xdr:sp macro="" textlink="">
      <xdr:nvSpPr>
        <xdr:cNvPr id="91" name="テキスト ボックス 90"/>
        <xdr:cNvSpPr txBox="1"/>
      </xdr:nvSpPr>
      <xdr:spPr>
        <a:xfrm>
          <a:off x="3733800" y="7362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75142</xdr:rowOff>
    </xdr:from>
    <xdr:to>
      <xdr:col>15</xdr:col>
      <xdr:colOff>133350</xdr:colOff>
      <xdr:row>43</xdr:row>
      <xdr:rowOff>5292</xdr:rowOff>
    </xdr:to>
    <xdr:sp macro="" textlink="">
      <xdr:nvSpPr>
        <xdr:cNvPr id="92" name="楕円 91"/>
        <xdr:cNvSpPr/>
      </xdr:nvSpPr>
      <xdr:spPr>
        <a:xfrm>
          <a:off x="3175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161519</xdr:rowOff>
    </xdr:from>
    <xdr:ext cx="762000" cy="259045"/>
    <xdr:sp macro="" textlink="">
      <xdr:nvSpPr>
        <xdr:cNvPr id="93" name="テキスト ボックス 92"/>
        <xdr:cNvSpPr txBox="1"/>
      </xdr:nvSpPr>
      <xdr:spPr>
        <a:xfrm>
          <a:off x="2844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55033</xdr:rowOff>
    </xdr:from>
    <xdr:to>
      <xdr:col>11</xdr:col>
      <xdr:colOff>82550</xdr:colOff>
      <xdr:row>42</xdr:row>
      <xdr:rowOff>156633</xdr:rowOff>
    </xdr:to>
    <xdr:sp macro="" textlink="">
      <xdr:nvSpPr>
        <xdr:cNvPr id="94" name="楕円 93"/>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141410</xdr:rowOff>
    </xdr:from>
    <xdr:ext cx="762000" cy="259045"/>
    <xdr:sp macro="" textlink="">
      <xdr:nvSpPr>
        <xdr:cNvPr id="95" name="テキスト ボックス 94"/>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34925</xdr:rowOff>
    </xdr:from>
    <xdr:to>
      <xdr:col>7</xdr:col>
      <xdr:colOff>31750</xdr:colOff>
      <xdr:row>42</xdr:row>
      <xdr:rowOff>136525</xdr:rowOff>
    </xdr:to>
    <xdr:sp macro="" textlink="">
      <xdr:nvSpPr>
        <xdr:cNvPr id="96" name="楕円 95"/>
        <xdr:cNvSpPr/>
      </xdr:nvSpPr>
      <xdr:spPr>
        <a:xfrm>
          <a:off x="1397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121302</xdr:rowOff>
    </xdr:from>
    <xdr:ext cx="762000" cy="259045"/>
    <xdr:sp macro="" textlink="">
      <xdr:nvSpPr>
        <xdr:cNvPr id="97" name="テキスト ボックス 96"/>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普通交付税の再算定による追加交付があったものの、地方税</a:t>
          </a:r>
          <a:r>
            <a:rPr kumimoji="1" lang="ja-JP" altLang="en-US" sz="1100">
              <a:solidFill>
                <a:schemeClr val="dk1"/>
              </a:solidFill>
              <a:effectLst/>
              <a:latin typeface="+mn-lt"/>
              <a:ea typeface="+mn-ea"/>
              <a:cs typeface="+mn-cs"/>
            </a:rPr>
            <a:t>等の</a:t>
          </a:r>
          <a:r>
            <a:rPr kumimoji="1" lang="ja-JP" altLang="ja-JP" sz="1100">
              <a:solidFill>
                <a:schemeClr val="dk1"/>
              </a:solidFill>
              <a:effectLst/>
              <a:latin typeface="+mn-lt"/>
              <a:ea typeface="+mn-ea"/>
              <a:cs typeface="+mn-cs"/>
            </a:rPr>
            <a:t>減少をカバーするに至っていないことや、公債費において複数の大型事業の元金償還が開始したことに加</a:t>
          </a:r>
          <a:r>
            <a:rPr kumimoji="1" lang="ja-JP" altLang="en-US" sz="1100">
              <a:solidFill>
                <a:schemeClr val="dk1"/>
              </a:solidFill>
              <a:effectLst/>
              <a:latin typeface="+mn-lt"/>
              <a:ea typeface="+mn-ea"/>
              <a:cs typeface="+mn-cs"/>
            </a:rPr>
            <a:t>え、人件費や扶助費の増</a:t>
          </a:r>
          <a:r>
            <a:rPr kumimoji="1" lang="ja-JP" altLang="ja-JP" sz="1100">
              <a:solidFill>
                <a:schemeClr val="dk1"/>
              </a:solidFill>
              <a:effectLst/>
              <a:latin typeface="+mn-lt"/>
              <a:ea typeface="+mn-ea"/>
              <a:cs typeface="+mn-cs"/>
            </a:rPr>
            <a:t>により経常経費が増加した影響から前年度より</a:t>
          </a:r>
          <a:r>
            <a:rPr kumimoji="1" lang="en-US" altLang="ja-JP" sz="1100">
              <a:solidFill>
                <a:schemeClr val="dk1"/>
              </a:solidFill>
              <a:effectLst/>
              <a:latin typeface="+mn-lt"/>
              <a:ea typeface="+mn-ea"/>
              <a:cs typeface="+mn-cs"/>
            </a:rPr>
            <a:t>0.6</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増加となっている。</a:t>
          </a:r>
          <a:endParaRPr lang="ja-JP" altLang="ja-JP" sz="1400">
            <a:effectLst/>
          </a:endParaRPr>
        </a:p>
        <a:p>
          <a:r>
            <a:rPr kumimoji="1" lang="ja-JP" altLang="ja-JP" sz="1100">
              <a:solidFill>
                <a:schemeClr val="dk1"/>
              </a:solidFill>
              <a:effectLst/>
              <a:latin typeface="+mn-lt"/>
              <a:ea typeface="+mn-ea"/>
              <a:cs typeface="+mn-cs"/>
            </a:rPr>
            <a:t>　今後とも、事務事業の見直しを更に進めるとともに、全ての事務事業の優先度を厳しく点検し、優先度の低い事務事業について計画的に廃止・縮小を進め、経常経費の削減を図る。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xdr:cNvCxnSpPr/>
      </xdr:nvCxnSpPr>
      <xdr:spPr>
        <a:xfrm flipV="1">
          <a:off x="4953000" y="1026414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52087</xdr:rowOff>
    </xdr:from>
    <xdr:ext cx="762000" cy="259045"/>
    <xdr:sp macro="" textlink="">
      <xdr:nvSpPr>
        <xdr:cNvPr id="128"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0" name="財政構造の弾力性最大値テキスト"/>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74083</xdr:rowOff>
    </xdr:from>
    <xdr:to>
      <xdr:col>23</xdr:col>
      <xdr:colOff>133350</xdr:colOff>
      <xdr:row>63</xdr:row>
      <xdr:rowOff>122344</xdr:rowOff>
    </xdr:to>
    <xdr:cxnSp macro="">
      <xdr:nvCxnSpPr>
        <xdr:cNvPr id="132" name="直線コネクタ 131"/>
        <xdr:cNvCxnSpPr/>
      </xdr:nvCxnSpPr>
      <xdr:spPr>
        <a:xfrm>
          <a:off x="4114800" y="10875433"/>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116010</xdr:rowOff>
    </xdr:from>
    <xdr:ext cx="762000" cy="259045"/>
    <xdr:sp macro="" textlink="">
      <xdr:nvSpPr>
        <xdr:cNvPr id="133" name="財政構造の弾力性平均値テキスト"/>
        <xdr:cNvSpPr txBox="1"/>
      </xdr:nvSpPr>
      <xdr:spPr>
        <a:xfrm>
          <a:off x="5041900" y="1091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143933</xdr:rowOff>
    </xdr:from>
    <xdr:to>
      <xdr:col>23</xdr:col>
      <xdr:colOff>184150</xdr:colOff>
      <xdr:row>64</xdr:row>
      <xdr:rowOff>74083</xdr:rowOff>
    </xdr:to>
    <xdr:sp macro="" textlink="">
      <xdr:nvSpPr>
        <xdr:cNvPr id="134" name="フローチャート: 判断 133"/>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116840</xdr:rowOff>
    </xdr:from>
    <xdr:to>
      <xdr:col>19</xdr:col>
      <xdr:colOff>133350</xdr:colOff>
      <xdr:row>63</xdr:row>
      <xdr:rowOff>74083</xdr:rowOff>
    </xdr:to>
    <xdr:cxnSp macro="">
      <xdr:nvCxnSpPr>
        <xdr:cNvPr id="135" name="直線コネクタ 134"/>
        <xdr:cNvCxnSpPr/>
      </xdr:nvCxnSpPr>
      <xdr:spPr>
        <a:xfrm>
          <a:off x="3225800" y="1074674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103717</xdr:rowOff>
    </xdr:from>
    <xdr:to>
      <xdr:col>19</xdr:col>
      <xdr:colOff>184150</xdr:colOff>
      <xdr:row>64</xdr:row>
      <xdr:rowOff>33867</xdr:rowOff>
    </xdr:to>
    <xdr:sp macro="" textlink="">
      <xdr:nvSpPr>
        <xdr:cNvPr id="136" name="フローチャート: 判断 135"/>
        <xdr:cNvSpPr/>
      </xdr:nvSpPr>
      <xdr:spPr>
        <a:xfrm>
          <a:off x="4064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18644</xdr:rowOff>
    </xdr:from>
    <xdr:ext cx="736600" cy="259045"/>
    <xdr:sp macro="" textlink="">
      <xdr:nvSpPr>
        <xdr:cNvPr id="137" name="テキスト ボックス 136"/>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25400</xdr:rowOff>
    </xdr:from>
    <xdr:to>
      <xdr:col>15</xdr:col>
      <xdr:colOff>82550</xdr:colOff>
      <xdr:row>62</xdr:row>
      <xdr:rowOff>116840</xdr:rowOff>
    </xdr:to>
    <xdr:cxnSp macro="">
      <xdr:nvCxnSpPr>
        <xdr:cNvPr id="138" name="直線コネクタ 137"/>
        <xdr:cNvCxnSpPr/>
      </xdr:nvCxnSpPr>
      <xdr:spPr>
        <a:xfrm>
          <a:off x="2336800" y="1031240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77487</xdr:rowOff>
    </xdr:from>
    <xdr:ext cx="762000" cy="259045"/>
    <xdr:sp macro="" textlink="">
      <xdr:nvSpPr>
        <xdr:cNvPr id="140" name="テキスト ボックス 139"/>
        <xdr:cNvSpPr txBox="1"/>
      </xdr:nvSpPr>
      <xdr:spPr>
        <a:xfrm>
          <a:off x="2844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25400</xdr:rowOff>
    </xdr:from>
    <xdr:to>
      <xdr:col>11</xdr:col>
      <xdr:colOff>31750</xdr:colOff>
      <xdr:row>60</xdr:row>
      <xdr:rowOff>129963</xdr:rowOff>
    </xdr:to>
    <xdr:cxnSp macro="">
      <xdr:nvCxnSpPr>
        <xdr:cNvPr id="141" name="直線コネクタ 140"/>
        <xdr:cNvCxnSpPr/>
      </xdr:nvCxnSpPr>
      <xdr:spPr>
        <a:xfrm flipV="1">
          <a:off x="1447800" y="1031240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130827</xdr:rowOff>
    </xdr:from>
    <xdr:ext cx="762000" cy="259045"/>
    <xdr:sp macro="" textlink="">
      <xdr:nvSpPr>
        <xdr:cNvPr id="143" name="テキスト ボックス 142"/>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4" name="フローチャート: 判断 143"/>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133790</xdr:rowOff>
    </xdr:from>
    <xdr:ext cx="762000" cy="259045"/>
    <xdr:sp macro="" textlink="">
      <xdr:nvSpPr>
        <xdr:cNvPr id="145" name="テキスト ボックス 144"/>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71544</xdr:rowOff>
    </xdr:from>
    <xdr:to>
      <xdr:col>23</xdr:col>
      <xdr:colOff>184150</xdr:colOff>
      <xdr:row>64</xdr:row>
      <xdr:rowOff>1694</xdr:rowOff>
    </xdr:to>
    <xdr:sp macro="" textlink="">
      <xdr:nvSpPr>
        <xdr:cNvPr id="151" name="楕円 150"/>
        <xdr:cNvSpPr/>
      </xdr:nvSpPr>
      <xdr:spPr>
        <a:xfrm>
          <a:off x="49022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88071</xdr:rowOff>
    </xdr:from>
    <xdr:ext cx="762000" cy="259045"/>
    <xdr:sp macro="" textlink="">
      <xdr:nvSpPr>
        <xdr:cNvPr id="152" name="財政構造の弾力性該当値テキスト"/>
        <xdr:cNvSpPr txBox="1"/>
      </xdr:nvSpPr>
      <xdr:spPr>
        <a:xfrm>
          <a:off x="5041900" y="1071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23283</xdr:rowOff>
    </xdr:from>
    <xdr:to>
      <xdr:col>19</xdr:col>
      <xdr:colOff>184150</xdr:colOff>
      <xdr:row>63</xdr:row>
      <xdr:rowOff>124883</xdr:rowOff>
    </xdr:to>
    <xdr:sp macro="" textlink="">
      <xdr:nvSpPr>
        <xdr:cNvPr id="153" name="楕円 152"/>
        <xdr:cNvSpPr/>
      </xdr:nvSpPr>
      <xdr:spPr>
        <a:xfrm>
          <a:off x="4064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135060</xdr:rowOff>
    </xdr:from>
    <xdr:ext cx="736600" cy="259045"/>
    <xdr:sp macro="" textlink="">
      <xdr:nvSpPr>
        <xdr:cNvPr id="154" name="テキスト ボックス 153"/>
        <xdr:cNvSpPr txBox="1"/>
      </xdr:nvSpPr>
      <xdr:spPr>
        <a:xfrm>
          <a:off x="3733800" y="1059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66040</xdr:rowOff>
    </xdr:from>
    <xdr:to>
      <xdr:col>15</xdr:col>
      <xdr:colOff>133350</xdr:colOff>
      <xdr:row>62</xdr:row>
      <xdr:rowOff>167640</xdr:rowOff>
    </xdr:to>
    <xdr:sp macro="" textlink="">
      <xdr:nvSpPr>
        <xdr:cNvPr id="155" name="楕円 154"/>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6367</xdr:rowOff>
    </xdr:from>
    <xdr:ext cx="762000" cy="259045"/>
    <xdr:sp macro="" textlink="">
      <xdr:nvSpPr>
        <xdr:cNvPr id="156" name="テキスト ボックス 155"/>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146050</xdr:rowOff>
    </xdr:from>
    <xdr:to>
      <xdr:col>11</xdr:col>
      <xdr:colOff>82550</xdr:colOff>
      <xdr:row>60</xdr:row>
      <xdr:rowOff>76200</xdr:rowOff>
    </xdr:to>
    <xdr:sp macro="" textlink="">
      <xdr:nvSpPr>
        <xdr:cNvPr id="157" name="楕円 156"/>
        <xdr:cNvSpPr/>
      </xdr:nvSpPr>
      <xdr:spPr>
        <a:xfrm>
          <a:off x="2286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86377</xdr:rowOff>
    </xdr:from>
    <xdr:ext cx="762000" cy="259045"/>
    <xdr:sp macro="" textlink="">
      <xdr:nvSpPr>
        <xdr:cNvPr id="158" name="テキスト ボックス 157"/>
        <xdr:cNvSpPr txBox="1"/>
      </xdr:nvSpPr>
      <xdr:spPr>
        <a:xfrm>
          <a:off x="1955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79163</xdr:rowOff>
    </xdr:from>
    <xdr:to>
      <xdr:col>7</xdr:col>
      <xdr:colOff>31750</xdr:colOff>
      <xdr:row>61</xdr:row>
      <xdr:rowOff>9313</xdr:rowOff>
    </xdr:to>
    <xdr:sp macro="" textlink="">
      <xdr:nvSpPr>
        <xdr:cNvPr id="159" name="楕円 158"/>
        <xdr:cNvSpPr/>
      </xdr:nvSpPr>
      <xdr:spPr>
        <a:xfrm>
          <a:off x="1397000" y="1036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19490</xdr:rowOff>
    </xdr:from>
    <xdr:ext cx="762000" cy="259045"/>
    <xdr:sp macro="" textlink="">
      <xdr:nvSpPr>
        <xdr:cNvPr id="160" name="テキスト ボックス 159"/>
        <xdr:cNvSpPr txBox="1"/>
      </xdr:nvSpPr>
      <xdr:spPr>
        <a:xfrm>
          <a:off x="1066800" y="1013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[245,898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人勧等の影響に</a:t>
          </a:r>
          <a:r>
            <a:rPr kumimoji="1" lang="ja-JP" altLang="ja-JP" sz="1100">
              <a:solidFill>
                <a:schemeClr val="dk1"/>
              </a:solidFill>
              <a:effectLst/>
              <a:latin typeface="+mn-lt"/>
              <a:ea typeface="+mn-ea"/>
              <a:cs typeface="+mn-cs"/>
            </a:rPr>
            <a:t>よる人件費の増加</a:t>
          </a:r>
          <a:r>
            <a:rPr kumimoji="1" lang="ja-JP" altLang="en-US" sz="1100">
              <a:solidFill>
                <a:schemeClr val="dk1"/>
              </a:solidFill>
              <a:effectLst/>
              <a:latin typeface="+mn-lt"/>
              <a:ea typeface="+mn-ea"/>
              <a:cs typeface="+mn-cs"/>
            </a:rPr>
            <a:t>があったものの、</a:t>
          </a:r>
          <a:r>
            <a:rPr kumimoji="1" lang="ja-JP" altLang="ja-JP" sz="1100">
              <a:solidFill>
                <a:schemeClr val="dk1"/>
              </a:solidFill>
              <a:effectLst/>
              <a:latin typeface="+mn-lt"/>
              <a:ea typeface="+mn-ea"/>
              <a:cs typeface="+mn-cs"/>
            </a:rPr>
            <a:t>物件費の</a:t>
          </a:r>
          <a:r>
            <a:rPr kumimoji="1" lang="ja-JP" altLang="en-US" sz="1100">
              <a:solidFill>
                <a:schemeClr val="dk1"/>
              </a:solidFill>
              <a:effectLst/>
              <a:latin typeface="+mn-lt"/>
              <a:ea typeface="+mn-ea"/>
              <a:cs typeface="+mn-cs"/>
            </a:rPr>
            <a:t>全体の決算額の減少</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前年度比で</a:t>
          </a:r>
          <a:r>
            <a:rPr kumimoji="1" lang="en-US" altLang="ja-JP" sz="1100">
              <a:solidFill>
                <a:schemeClr val="dk1"/>
              </a:solidFill>
              <a:effectLst/>
              <a:latin typeface="+mn-lt"/>
              <a:ea typeface="+mn-ea"/>
              <a:cs typeface="+mn-cs"/>
            </a:rPr>
            <a:t>4,392</a:t>
          </a:r>
          <a:r>
            <a:rPr kumimoji="1" lang="ja-JP" altLang="en-US" sz="1100">
              <a:solidFill>
                <a:schemeClr val="dk1"/>
              </a:solidFill>
              <a:effectLst/>
              <a:latin typeface="+mn-lt"/>
              <a:ea typeface="+mn-ea"/>
              <a:cs typeface="+mn-cs"/>
            </a:rPr>
            <a:t>円減少したが、</a:t>
          </a:r>
          <a:r>
            <a:rPr kumimoji="1" lang="ja-JP" altLang="ja-JP" sz="1100">
              <a:solidFill>
                <a:schemeClr val="dk1"/>
              </a:solidFill>
              <a:effectLst/>
              <a:latin typeface="+mn-lt"/>
              <a:ea typeface="+mn-ea"/>
              <a:cs typeface="+mn-cs"/>
            </a:rPr>
            <a:t>前年に引き続き人口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人当たりの決算額が類似団体平均を上回っている。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今後も定員の適正管理や事務事業評価による事業の見直し等を行い、人件費・物件費等の増加を抑制していく。</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80842</xdr:rowOff>
    </xdr:from>
    <xdr:to>
      <xdr:col>23</xdr:col>
      <xdr:colOff>133350</xdr:colOff>
      <xdr:row>88</xdr:row>
      <xdr:rowOff>70957</xdr:rowOff>
    </xdr:to>
    <xdr:cxnSp macro="">
      <xdr:nvCxnSpPr>
        <xdr:cNvPr id="188" name="直線コネクタ 187"/>
        <xdr:cNvCxnSpPr/>
      </xdr:nvCxnSpPr>
      <xdr:spPr>
        <a:xfrm flipV="1">
          <a:off x="4953000" y="13968292"/>
          <a:ext cx="0" cy="11902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43034</xdr:rowOff>
    </xdr:from>
    <xdr:ext cx="762000" cy="259045"/>
    <xdr:sp macro="" textlink="">
      <xdr:nvSpPr>
        <xdr:cNvPr id="189" name="人件費・物件費等の状況最小値テキスト"/>
        <xdr:cNvSpPr txBox="1"/>
      </xdr:nvSpPr>
      <xdr:spPr>
        <a:xfrm>
          <a:off x="5041900" y="1513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70957</xdr:rowOff>
    </xdr:from>
    <xdr:to>
      <xdr:col>24</xdr:col>
      <xdr:colOff>12700</xdr:colOff>
      <xdr:row>88</xdr:row>
      <xdr:rowOff>70957</xdr:rowOff>
    </xdr:to>
    <xdr:cxnSp macro="">
      <xdr:nvCxnSpPr>
        <xdr:cNvPr id="190" name="直線コネクタ 189"/>
        <xdr:cNvCxnSpPr/>
      </xdr:nvCxnSpPr>
      <xdr:spPr>
        <a:xfrm>
          <a:off x="4864100" y="1515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167219</xdr:rowOff>
    </xdr:from>
    <xdr:ext cx="762000" cy="259045"/>
    <xdr:sp macro="" textlink="">
      <xdr:nvSpPr>
        <xdr:cNvPr id="191" name="人件費・物件費等の状況最大値テキスト"/>
        <xdr:cNvSpPr txBox="1"/>
      </xdr:nvSpPr>
      <xdr:spPr>
        <a:xfrm>
          <a:off x="5041900" y="1371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80842</xdr:rowOff>
    </xdr:from>
    <xdr:to>
      <xdr:col>24</xdr:col>
      <xdr:colOff>12700</xdr:colOff>
      <xdr:row>81</xdr:row>
      <xdr:rowOff>80842</xdr:rowOff>
    </xdr:to>
    <xdr:cxnSp macro="">
      <xdr:nvCxnSpPr>
        <xdr:cNvPr id="192" name="直線コネクタ 191"/>
        <xdr:cNvCxnSpPr/>
      </xdr:nvCxnSpPr>
      <xdr:spPr>
        <a:xfrm>
          <a:off x="4864100" y="1396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11954</xdr:rowOff>
    </xdr:from>
    <xdr:to>
      <xdr:col>23</xdr:col>
      <xdr:colOff>133350</xdr:colOff>
      <xdr:row>85</xdr:row>
      <xdr:rowOff>33150</xdr:rowOff>
    </xdr:to>
    <xdr:cxnSp macro="">
      <xdr:nvCxnSpPr>
        <xdr:cNvPr id="193" name="直線コネクタ 192"/>
        <xdr:cNvCxnSpPr/>
      </xdr:nvCxnSpPr>
      <xdr:spPr>
        <a:xfrm flipV="1">
          <a:off x="4114800" y="14585204"/>
          <a:ext cx="838200" cy="21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85087</xdr:rowOff>
    </xdr:from>
    <xdr:ext cx="762000" cy="259045"/>
    <xdr:sp macro="" textlink="">
      <xdr:nvSpPr>
        <xdr:cNvPr id="194" name="人件費・物件費等の状況平均値テキスト"/>
        <xdr:cNvSpPr txBox="1"/>
      </xdr:nvSpPr>
      <xdr:spPr>
        <a:xfrm>
          <a:off x="5041900" y="14143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68560</xdr:rowOff>
    </xdr:from>
    <xdr:to>
      <xdr:col>23</xdr:col>
      <xdr:colOff>184150</xdr:colOff>
      <xdr:row>83</xdr:row>
      <xdr:rowOff>170160</xdr:rowOff>
    </xdr:to>
    <xdr:sp macro="" textlink="">
      <xdr:nvSpPr>
        <xdr:cNvPr id="195" name="フローチャート: 判断 194"/>
        <xdr:cNvSpPr/>
      </xdr:nvSpPr>
      <xdr:spPr>
        <a:xfrm>
          <a:off x="4902200" y="1429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16132</xdr:rowOff>
    </xdr:from>
    <xdr:to>
      <xdr:col>19</xdr:col>
      <xdr:colOff>133350</xdr:colOff>
      <xdr:row>85</xdr:row>
      <xdr:rowOff>33150</xdr:rowOff>
    </xdr:to>
    <xdr:cxnSp macro="">
      <xdr:nvCxnSpPr>
        <xdr:cNvPr id="196" name="直線コネクタ 195"/>
        <xdr:cNvCxnSpPr/>
      </xdr:nvCxnSpPr>
      <xdr:spPr>
        <a:xfrm>
          <a:off x="3225800" y="14589382"/>
          <a:ext cx="889000" cy="17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155859</xdr:rowOff>
    </xdr:from>
    <xdr:to>
      <xdr:col>19</xdr:col>
      <xdr:colOff>184150</xdr:colOff>
      <xdr:row>83</xdr:row>
      <xdr:rowOff>86009</xdr:rowOff>
    </xdr:to>
    <xdr:sp macro="" textlink="">
      <xdr:nvSpPr>
        <xdr:cNvPr id="197" name="フローチャート: 判断 196"/>
        <xdr:cNvSpPr/>
      </xdr:nvSpPr>
      <xdr:spPr>
        <a:xfrm>
          <a:off x="4064000" y="14214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96186</xdr:rowOff>
    </xdr:from>
    <xdr:ext cx="736600" cy="259045"/>
    <xdr:sp macro="" textlink="">
      <xdr:nvSpPr>
        <xdr:cNvPr id="198" name="テキスト ボックス 197"/>
        <xdr:cNvSpPr txBox="1"/>
      </xdr:nvSpPr>
      <xdr:spPr>
        <a:xfrm>
          <a:off x="3733800" y="13983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54984</xdr:rowOff>
    </xdr:from>
    <xdr:to>
      <xdr:col>15</xdr:col>
      <xdr:colOff>82550</xdr:colOff>
      <xdr:row>85</xdr:row>
      <xdr:rowOff>16132</xdr:rowOff>
    </xdr:to>
    <xdr:cxnSp macro="">
      <xdr:nvCxnSpPr>
        <xdr:cNvPr id="199" name="直線コネクタ 198"/>
        <xdr:cNvCxnSpPr/>
      </xdr:nvCxnSpPr>
      <xdr:spPr>
        <a:xfrm>
          <a:off x="2336800" y="14456784"/>
          <a:ext cx="889000" cy="132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155975</xdr:rowOff>
    </xdr:from>
    <xdr:to>
      <xdr:col>15</xdr:col>
      <xdr:colOff>133350</xdr:colOff>
      <xdr:row>83</xdr:row>
      <xdr:rowOff>86125</xdr:rowOff>
    </xdr:to>
    <xdr:sp macro="" textlink="">
      <xdr:nvSpPr>
        <xdr:cNvPr id="200" name="フローチャート: 判断 199"/>
        <xdr:cNvSpPr/>
      </xdr:nvSpPr>
      <xdr:spPr>
        <a:xfrm>
          <a:off x="3175000" y="142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96302</xdr:rowOff>
    </xdr:from>
    <xdr:ext cx="762000" cy="259045"/>
    <xdr:sp macro="" textlink="">
      <xdr:nvSpPr>
        <xdr:cNvPr id="201" name="テキスト ボックス 200"/>
        <xdr:cNvSpPr txBox="1"/>
      </xdr:nvSpPr>
      <xdr:spPr>
        <a:xfrm>
          <a:off x="2844800" y="13983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164068</xdr:rowOff>
    </xdr:from>
    <xdr:to>
      <xdr:col>11</xdr:col>
      <xdr:colOff>31750</xdr:colOff>
      <xdr:row>84</xdr:row>
      <xdr:rowOff>54984</xdr:rowOff>
    </xdr:to>
    <xdr:cxnSp macro="">
      <xdr:nvCxnSpPr>
        <xdr:cNvPr id="202" name="直線コネクタ 201"/>
        <xdr:cNvCxnSpPr/>
      </xdr:nvCxnSpPr>
      <xdr:spPr>
        <a:xfrm>
          <a:off x="1447800" y="14394418"/>
          <a:ext cx="889000" cy="62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119283</xdr:rowOff>
    </xdr:from>
    <xdr:to>
      <xdr:col>11</xdr:col>
      <xdr:colOff>82550</xdr:colOff>
      <xdr:row>83</xdr:row>
      <xdr:rowOff>49433</xdr:rowOff>
    </xdr:to>
    <xdr:sp macro="" textlink="">
      <xdr:nvSpPr>
        <xdr:cNvPr id="203" name="フローチャート: 判断 202"/>
        <xdr:cNvSpPr/>
      </xdr:nvSpPr>
      <xdr:spPr>
        <a:xfrm>
          <a:off x="2286000" y="14178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59610</xdr:rowOff>
    </xdr:from>
    <xdr:ext cx="762000" cy="259045"/>
    <xdr:sp macro="" textlink="">
      <xdr:nvSpPr>
        <xdr:cNvPr id="204" name="テキスト ボックス 203"/>
        <xdr:cNvSpPr txBox="1"/>
      </xdr:nvSpPr>
      <xdr:spPr>
        <a:xfrm>
          <a:off x="1955800" y="13947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66351</xdr:rowOff>
    </xdr:from>
    <xdr:to>
      <xdr:col>7</xdr:col>
      <xdr:colOff>31750</xdr:colOff>
      <xdr:row>82</xdr:row>
      <xdr:rowOff>167951</xdr:rowOff>
    </xdr:to>
    <xdr:sp macro="" textlink="">
      <xdr:nvSpPr>
        <xdr:cNvPr id="205" name="フローチャート: 判断 204"/>
        <xdr:cNvSpPr/>
      </xdr:nvSpPr>
      <xdr:spPr>
        <a:xfrm>
          <a:off x="1397000" y="1412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6678</xdr:rowOff>
    </xdr:from>
    <xdr:ext cx="762000" cy="259045"/>
    <xdr:sp macro="" textlink="">
      <xdr:nvSpPr>
        <xdr:cNvPr id="206" name="テキスト ボックス 205"/>
        <xdr:cNvSpPr txBox="1"/>
      </xdr:nvSpPr>
      <xdr:spPr>
        <a:xfrm>
          <a:off x="1066800" y="138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132604</xdr:rowOff>
    </xdr:from>
    <xdr:to>
      <xdr:col>23</xdr:col>
      <xdr:colOff>184150</xdr:colOff>
      <xdr:row>85</xdr:row>
      <xdr:rowOff>62754</xdr:rowOff>
    </xdr:to>
    <xdr:sp macro="" textlink="">
      <xdr:nvSpPr>
        <xdr:cNvPr id="212" name="楕円 211"/>
        <xdr:cNvSpPr/>
      </xdr:nvSpPr>
      <xdr:spPr>
        <a:xfrm>
          <a:off x="4902200" y="1453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104681</xdr:rowOff>
    </xdr:from>
    <xdr:ext cx="762000" cy="259045"/>
    <xdr:sp macro="" textlink="">
      <xdr:nvSpPr>
        <xdr:cNvPr id="213" name="人件費・物件費等の状況該当値テキスト"/>
        <xdr:cNvSpPr txBox="1"/>
      </xdr:nvSpPr>
      <xdr:spPr>
        <a:xfrm>
          <a:off x="5041900" y="14506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153800</xdr:rowOff>
    </xdr:from>
    <xdr:to>
      <xdr:col>19</xdr:col>
      <xdr:colOff>184150</xdr:colOff>
      <xdr:row>85</xdr:row>
      <xdr:rowOff>83950</xdr:rowOff>
    </xdr:to>
    <xdr:sp macro="" textlink="">
      <xdr:nvSpPr>
        <xdr:cNvPr id="214" name="楕円 213"/>
        <xdr:cNvSpPr/>
      </xdr:nvSpPr>
      <xdr:spPr>
        <a:xfrm>
          <a:off x="4064000" y="1455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68727</xdr:rowOff>
    </xdr:from>
    <xdr:ext cx="736600" cy="259045"/>
    <xdr:sp macro="" textlink="">
      <xdr:nvSpPr>
        <xdr:cNvPr id="215" name="テキスト ボックス 214"/>
        <xdr:cNvSpPr txBox="1"/>
      </xdr:nvSpPr>
      <xdr:spPr>
        <a:xfrm>
          <a:off x="3733800" y="146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136782</xdr:rowOff>
    </xdr:from>
    <xdr:to>
      <xdr:col>15</xdr:col>
      <xdr:colOff>133350</xdr:colOff>
      <xdr:row>85</xdr:row>
      <xdr:rowOff>66932</xdr:rowOff>
    </xdr:to>
    <xdr:sp macro="" textlink="">
      <xdr:nvSpPr>
        <xdr:cNvPr id="216" name="楕円 215"/>
        <xdr:cNvSpPr/>
      </xdr:nvSpPr>
      <xdr:spPr>
        <a:xfrm>
          <a:off x="3175000" y="14538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51709</xdr:rowOff>
    </xdr:from>
    <xdr:ext cx="762000" cy="259045"/>
    <xdr:sp macro="" textlink="">
      <xdr:nvSpPr>
        <xdr:cNvPr id="217" name="テキスト ボックス 216"/>
        <xdr:cNvSpPr txBox="1"/>
      </xdr:nvSpPr>
      <xdr:spPr>
        <a:xfrm>
          <a:off x="2844800" y="14624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4184</xdr:rowOff>
    </xdr:from>
    <xdr:to>
      <xdr:col>11</xdr:col>
      <xdr:colOff>82550</xdr:colOff>
      <xdr:row>84</xdr:row>
      <xdr:rowOff>105784</xdr:rowOff>
    </xdr:to>
    <xdr:sp macro="" textlink="">
      <xdr:nvSpPr>
        <xdr:cNvPr id="218" name="楕円 217"/>
        <xdr:cNvSpPr/>
      </xdr:nvSpPr>
      <xdr:spPr>
        <a:xfrm>
          <a:off x="2286000" y="14405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90561</xdr:rowOff>
    </xdr:from>
    <xdr:ext cx="762000" cy="259045"/>
    <xdr:sp macro="" textlink="">
      <xdr:nvSpPr>
        <xdr:cNvPr id="219" name="テキスト ボックス 218"/>
        <xdr:cNvSpPr txBox="1"/>
      </xdr:nvSpPr>
      <xdr:spPr>
        <a:xfrm>
          <a:off x="1955800" y="14492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113268</xdr:rowOff>
    </xdr:from>
    <xdr:to>
      <xdr:col>7</xdr:col>
      <xdr:colOff>31750</xdr:colOff>
      <xdr:row>84</xdr:row>
      <xdr:rowOff>43418</xdr:rowOff>
    </xdr:to>
    <xdr:sp macro="" textlink="">
      <xdr:nvSpPr>
        <xdr:cNvPr id="220" name="楕円 219"/>
        <xdr:cNvSpPr/>
      </xdr:nvSpPr>
      <xdr:spPr>
        <a:xfrm>
          <a:off x="1397000" y="14343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28195</xdr:rowOff>
    </xdr:from>
    <xdr:ext cx="762000" cy="259045"/>
    <xdr:sp macro="" textlink="">
      <xdr:nvSpPr>
        <xdr:cNvPr id="221" name="テキスト ボックス 220"/>
        <xdr:cNvSpPr txBox="1"/>
      </xdr:nvSpPr>
      <xdr:spPr>
        <a:xfrm>
          <a:off x="1066800" y="14429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中途採用者の給与の見直しや任用を早めたこと等により、近年は類似団体平均を上回っている状況である。</a:t>
          </a:r>
          <a:endParaRPr lang="ja-JP" altLang="ja-JP" sz="1400">
            <a:effectLst/>
          </a:endParaRPr>
        </a:p>
        <a:p>
          <a:r>
            <a:rPr kumimoji="1" lang="ja-JP" altLang="ja-JP" sz="1100">
              <a:solidFill>
                <a:schemeClr val="dk1"/>
              </a:solidFill>
              <a:effectLst/>
              <a:latin typeface="+mn-lt"/>
              <a:ea typeface="+mn-ea"/>
              <a:cs typeface="+mn-cs"/>
            </a:rPr>
            <a:t>　今後数年は、職員の年齢、職制の構成上、同じ状況が続くと見込まれるが、国・県また他団体との均衡の原則に従い、適正な水準を維持するよう努める。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79829</xdr:rowOff>
    </xdr:from>
    <xdr:to>
      <xdr:col>81</xdr:col>
      <xdr:colOff>44450</xdr:colOff>
      <xdr:row>90</xdr:row>
      <xdr:rowOff>70757</xdr:rowOff>
    </xdr:to>
    <xdr:cxnSp macro="">
      <xdr:nvCxnSpPr>
        <xdr:cNvPr id="252" name="直線コネクタ 251"/>
        <xdr:cNvCxnSpPr/>
      </xdr:nvCxnSpPr>
      <xdr:spPr>
        <a:xfrm flipV="1">
          <a:off x="17018000" y="13967279"/>
          <a:ext cx="0" cy="15339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42834</xdr:rowOff>
    </xdr:from>
    <xdr:ext cx="762000" cy="259045"/>
    <xdr:sp macro="" textlink="">
      <xdr:nvSpPr>
        <xdr:cNvPr id="253" name="給与水準   （国との比較）最小値テキスト"/>
        <xdr:cNvSpPr txBox="1"/>
      </xdr:nvSpPr>
      <xdr:spPr>
        <a:xfrm>
          <a:off x="17106900" y="15473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70757</xdr:rowOff>
    </xdr:from>
    <xdr:to>
      <xdr:col>81</xdr:col>
      <xdr:colOff>133350</xdr:colOff>
      <xdr:row>90</xdr:row>
      <xdr:rowOff>70757</xdr:rowOff>
    </xdr:to>
    <xdr:cxnSp macro="">
      <xdr:nvCxnSpPr>
        <xdr:cNvPr id="254" name="直線コネクタ 253"/>
        <xdr:cNvCxnSpPr/>
      </xdr:nvCxnSpPr>
      <xdr:spPr>
        <a:xfrm>
          <a:off x="16929100" y="1550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166206</xdr:rowOff>
    </xdr:from>
    <xdr:ext cx="762000" cy="259045"/>
    <xdr:sp macro="" textlink="">
      <xdr:nvSpPr>
        <xdr:cNvPr id="255" name="給与水準   （国との比較）最大値テキスト"/>
        <xdr:cNvSpPr txBox="1"/>
      </xdr:nvSpPr>
      <xdr:spPr>
        <a:xfrm>
          <a:off x="17106900" y="1371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79829</xdr:rowOff>
    </xdr:from>
    <xdr:to>
      <xdr:col>81</xdr:col>
      <xdr:colOff>133350</xdr:colOff>
      <xdr:row>81</xdr:row>
      <xdr:rowOff>79829</xdr:rowOff>
    </xdr:to>
    <xdr:cxnSp macro="">
      <xdr:nvCxnSpPr>
        <xdr:cNvPr id="256" name="直線コネクタ 255"/>
        <xdr:cNvCxnSpPr/>
      </xdr:nvCxnSpPr>
      <xdr:spPr>
        <a:xfrm>
          <a:off x="16929100" y="13967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136979</xdr:rowOff>
    </xdr:from>
    <xdr:to>
      <xdr:col>81</xdr:col>
      <xdr:colOff>44450</xdr:colOff>
      <xdr:row>88</xdr:row>
      <xdr:rowOff>17236</xdr:rowOff>
    </xdr:to>
    <xdr:cxnSp macro="">
      <xdr:nvCxnSpPr>
        <xdr:cNvPr id="257" name="直線コネクタ 256"/>
        <xdr:cNvCxnSpPr/>
      </xdr:nvCxnSpPr>
      <xdr:spPr>
        <a:xfrm>
          <a:off x="16179800" y="15053129"/>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83656</xdr:rowOff>
    </xdr:from>
    <xdr:ext cx="762000" cy="259045"/>
    <xdr:sp macro="" textlink="">
      <xdr:nvSpPr>
        <xdr:cNvPr id="258" name="給与水準   （国との比較）平均値テキスト"/>
        <xdr:cNvSpPr txBox="1"/>
      </xdr:nvSpPr>
      <xdr:spPr>
        <a:xfrm>
          <a:off x="17106900" y="144854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67129</xdr:rowOff>
    </xdr:from>
    <xdr:to>
      <xdr:col>81</xdr:col>
      <xdr:colOff>95250</xdr:colOff>
      <xdr:row>85</xdr:row>
      <xdr:rowOff>168729</xdr:rowOff>
    </xdr:to>
    <xdr:sp macro="" textlink="">
      <xdr:nvSpPr>
        <xdr:cNvPr id="259" name="フローチャート: 判断 258"/>
        <xdr:cNvSpPr/>
      </xdr:nvSpPr>
      <xdr:spPr>
        <a:xfrm>
          <a:off x="169672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136979</xdr:rowOff>
    </xdr:from>
    <xdr:to>
      <xdr:col>77</xdr:col>
      <xdr:colOff>44450</xdr:colOff>
      <xdr:row>87</xdr:row>
      <xdr:rowOff>136979</xdr:rowOff>
    </xdr:to>
    <xdr:cxnSp macro="">
      <xdr:nvCxnSpPr>
        <xdr:cNvPr id="260" name="直線コネクタ 259"/>
        <xdr:cNvCxnSpPr/>
      </xdr:nvCxnSpPr>
      <xdr:spPr>
        <a:xfrm>
          <a:off x="15290800" y="15053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67129</xdr:rowOff>
    </xdr:from>
    <xdr:to>
      <xdr:col>77</xdr:col>
      <xdr:colOff>95250</xdr:colOff>
      <xdr:row>85</xdr:row>
      <xdr:rowOff>168729</xdr:rowOff>
    </xdr:to>
    <xdr:sp macro="" textlink="">
      <xdr:nvSpPr>
        <xdr:cNvPr id="261" name="フローチャート: 判断 260"/>
        <xdr:cNvSpPr/>
      </xdr:nvSpPr>
      <xdr:spPr>
        <a:xfrm>
          <a:off x="16129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7456</xdr:rowOff>
    </xdr:from>
    <xdr:ext cx="736600" cy="259045"/>
    <xdr:sp macro="" textlink="">
      <xdr:nvSpPr>
        <xdr:cNvPr id="262" name="テキスト ボックス 261"/>
        <xdr:cNvSpPr txBox="1"/>
      </xdr:nvSpPr>
      <xdr:spPr>
        <a:xfrm>
          <a:off x="15798800" y="144092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136979</xdr:rowOff>
    </xdr:from>
    <xdr:to>
      <xdr:col>72</xdr:col>
      <xdr:colOff>203200</xdr:colOff>
      <xdr:row>88</xdr:row>
      <xdr:rowOff>0</xdr:rowOff>
    </xdr:to>
    <xdr:cxnSp macro="">
      <xdr:nvCxnSpPr>
        <xdr:cNvPr id="263" name="直線コネクタ 262"/>
        <xdr:cNvCxnSpPr/>
      </xdr:nvCxnSpPr>
      <xdr:spPr>
        <a:xfrm flipV="1">
          <a:off x="14401800" y="150531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67129</xdr:rowOff>
    </xdr:from>
    <xdr:to>
      <xdr:col>73</xdr:col>
      <xdr:colOff>44450</xdr:colOff>
      <xdr:row>85</xdr:row>
      <xdr:rowOff>168729</xdr:rowOff>
    </xdr:to>
    <xdr:sp macro="" textlink="">
      <xdr:nvSpPr>
        <xdr:cNvPr id="264" name="フローチャート: 判断 263"/>
        <xdr:cNvSpPr/>
      </xdr:nvSpPr>
      <xdr:spPr>
        <a:xfrm>
          <a:off x="15240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7456</xdr:rowOff>
    </xdr:from>
    <xdr:ext cx="762000" cy="259045"/>
    <xdr:sp macro="" textlink="">
      <xdr:nvSpPr>
        <xdr:cNvPr id="265" name="テキスト ボックス 264"/>
        <xdr:cNvSpPr txBox="1"/>
      </xdr:nvSpPr>
      <xdr:spPr>
        <a:xfrm>
          <a:off x="14909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85271</xdr:rowOff>
    </xdr:from>
    <xdr:to>
      <xdr:col>68</xdr:col>
      <xdr:colOff>152400</xdr:colOff>
      <xdr:row>88</xdr:row>
      <xdr:rowOff>0</xdr:rowOff>
    </xdr:to>
    <xdr:cxnSp macro="">
      <xdr:nvCxnSpPr>
        <xdr:cNvPr id="266" name="直線コネクタ 265"/>
        <xdr:cNvCxnSpPr/>
      </xdr:nvCxnSpPr>
      <xdr:spPr>
        <a:xfrm>
          <a:off x="13512800" y="15001421"/>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7" name="フローチャート: 判断 266"/>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68" name="テキスト ボックス 267"/>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9" name="フローチャート: 判断 268"/>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41927</xdr:rowOff>
    </xdr:from>
    <xdr:ext cx="762000" cy="259045"/>
    <xdr:sp macro="" textlink="">
      <xdr:nvSpPr>
        <xdr:cNvPr id="270" name="テキスト ボックス 269"/>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137886</xdr:rowOff>
    </xdr:from>
    <xdr:to>
      <xdr:col>81</xdr:col>
      <xdr:colOff>95250</xdr:colOff>
      <xdr:row>88</xdr:row>
      <xdr:rowOff>68036</xdr:rowOff>
    </xdr:to>
    <xdr:sp macro="" textlink="">
      <xdr:nvSpPr>
        <xdr:cNvPr id="276" name="楕円 275"/>
        <xdr:cNvSpPr/>
      </xdr:nvSpPr>
      <xdr:spPr>
        <a:xfrm>
          <a:off x="16967200" y="1505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109963</xdr:rowOff>
    </xdr:from>
    <xdr:ext cx="762000" cy="259045"/>
    <xdr:sp macro="" textlink="">
      <xdr:nvSpPr>
        <xdr:cNvPr id="277" name="給与水準   （国との比較）該当値テキスト"/>
        <xdr:cNvSpPr txBox="1"/>
      </xdr:nvSpPr>
      <xdr:spPr>
        <a:xfrm>
          <a:off x="17106900" y="1502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86179</xdr:rowOff>
    </xdr:from>
    <xdr:to>
      <xdr:col>77</xdr:col>
      <xdr:colOff>95250</xdr:colOff>
      <xdr:row>88</xdr:row>
      <xdr:rowOff>16329</xdr:rowOff>
    </xdr:to>
    <xdr:sp macro="" textlink="">
      <xdr:nvSpPr>
        <xdr:cNvPr id="278" name="楕円 277"/>
        <xdr:cNvSpPr/>
      </xdr:nvSpPr>
      <xdr:spPr>
        <a:xfrm>
          <a:off x="16129000" y="150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1106</xdr:rowOff>
    </xdr:from>
    <xdr:ext cx="736600" cy="259045"/>
    <xdr:sp macro="" textlink="">
      <xdr:nvSpPr>
        <xdr:cNvPr id="279" name="テキスト ボックス 278"/>
        <xdr:cNvSpPr txBox="1"/>
      </xdr:nvSpPr>
      <xdr:spPr>
        <a:xfrm>
          <a:off x="15798800" y="15088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86179</xdr:rowOff>
    </xdr:from>
    <xdr:to>
      <xdr:col>73</xdr:col>
      <xdr:colOff>44450</xdr:colOff>
      <xdr:row>88</xdr:row>
      <xdr:rowOff>16329</xdr:rowOff>
    </xdr:to>
    <xdr:sp macro="" textlink="">
      <xdr:nvSpPr>
        <xdr:cNvPr id="280" name="楕円 279"/>
        <xdr:cNvSpPr/>
      </xdr:nvSpPr>
      <xdr:spPr>
        <a:xfrm>
          <a:off x="15240000" y="150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1106</xdr:rowOff>
    </xdr:from>
    <xdr:ext cx="762000" cy="259045"/>
    <xdr:sp macro="" textlink="">
      <xdr:nvSpPr>
        <xdr:cNvPr id="281" name="テキスト ボックス 280"/>
        <xdr:cNvSpPr txBox="1"/>
      </xdr:nvSpPr>
      <xdr:spPr>
        <a:xfrm>
          <a:off x="14909800" y="15088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120650</xdr:rowOff>
    </xdr:from>
    <xdr:to>
      <xdr:col>68</xdr:col>
      <xdr:colOff>203200</xdr:colOff>
      <xdr:row>88</xdr:row>
      <xdr:rowOff>50800</xdr:rowOff>
    </xdr:to>
    <xdr:sp macro="" textlink="">
      <xdr:nvSpPr>
        <xdr:cNvPr id="282" name="楕円 281"/>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35577</xdr:rowOff>
    </xdr:from>
    <xdr:ext cx="762000" cy="259045"/>
    <xdr:sp macro="" textlink="">
      <xdr:nvSpPr>
        <xdr:cNvPr id="283" name="テキスト ボックス 282"/>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84" name="楕円 283"/>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85" name="テキスト ボックス 284"/>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学校給食共同調理場の民間委託、公立保育園の民間移管等により、定員管理を行っているが、人口減少に歯止めがかからず、</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年度から類似団体の平均値を上回っている。</a:t>
          </a:r>
          <a:endParaRPr lang="ja-JP" altLang="ja-JP" sz="1400">
            <a:effectLst/>
          </a:endParaRPr>
        </a:p>
        <a:p>
          <a:r>
            <a:rPr kumimoji="1" lang="ja-JP" altLang="ja-JP" sz="1100">
              <a:solidFill>
                <a:schemeClr val="dk1"/>
              </a:solidFill>
              <a:effectLst/>
              <a:latin typeface="+mn-lt"/>
              <a:ea typeface="+mn-ea"/>
              <a:cs typeface="+mn-cs"/>
            </a:rPr>
            <a:t>　類似団体平均値を大きく上回らないよう、引き続き「長井市定員適正化計画」に基づき採用人数の平準化など適正な定員管理を行っていく。</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42878</xdr:rowOff>
    </xdr:from>
    <xdr:to>
      <xdr:col>81</xdr:col>
      <xdr:colOff>44450</xdr:colOff>
      <xdr:row>66</xdr:row>
      <xdr:rowOff>154940</xdr:rowOff>
    </xdr:to>
    <xdr:cxnSp macro="">
      <xdr:nvCxnSpPr>
        <xdr:cNvPr id="317" name="直線コネクタ 316"/>
        <xdr:cNvCxnSpPr/>
      </xdr:nvCxnSpPr>
      <xdr:spPr>
        <a:xfrm flipV="1">
          <a:off x="17018000" y="10158428"/>
          <a:ext cx="0" cy="13122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127017</xdr:rowOff>
    </xdr:from>
    <xdr:ext cx="762000" cy="259045"/>
    <xdr:sp macro="" textlink="">
      <xdr:nvSpPr>
        <xdr:cNvPr id="318" name="定員管理の状況最小値テキスト"/>
        <xdr:cNvSpPr txBox="1"/>
      </xdr:nvSpPr>
      <xdr:spPr>
        <a:xfrm>
          <a:off x="17106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19" name="直線コネクタ 318"/>
        <xdr:cNvCxnSpPr/>
      </xdr:nvCxnSpPr>
      <xdr:spPr>
        <a:xfrm>
          <a:off x="16929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129255</xdr:rowOff>
    </xdr:from>
    <xdr:ext cx="762000" cy="259045"/>
    <xdr:sp macro="" textlink="">
      <xdr:nvSpPr>
        <xdr:cNvPr id="320" name="定員管理の状況最大値テキスト"/>
        <xdr:cNvSpPr txBox="1"/>
      </xdr:nvSpPr>
      <xdr:spPr>
        <a:xfrm>
          <a:off x="17106900" y="99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42878</xdr:rowOff>
    </xdr:from>
    <xdr:to>
      <xdr:col>81</xdr:col>
      <xdr:colOff>133350</xdr:colOff>
      <xdr:row>59</xdr:row>
      <xdr:rowOff>42878</xdr:rowOff>
    </xdr:to>
    <xdr:cxnSp macro="">
      <xdr:nvCxnSpPr>
        <xdr:cNvPr id="321" name="直線コネクタ 320"/>
        <xdr:cNvCxnSpPr/>
      </xdr:nvCxnSpPr>
      <xdr:spPr>
        <a:xfrm>
          <a:off x="16929100" y="10158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142119</xdr:rowOff>
    </xdr:from>
    <xdr:to>
      <xdr:col>81</xdr:col>
      <xdr:colOff>44450</xdr:colOff>
      <xdr:row>63</xdr:row>
      <xdr:rowOff>1694</xdr:rowOff>
    </xdr:to>
    <xdr:cxnSp macro="">
      <xdr:nvCxnSpPr>
        <xdr:cNvPr id="322" name="直線コネクタ 321"/>
        <xdr:cNvCxnSpPr/>
      </xdr:nvCxnSpPr>
      <xdr:spPr>
        <a:xfrm>
          <a:off x="16179800" y="10772019"/>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149454</xdr:rowOff>
    </xdr:from>
    <xdr:ext cx="762000" cy="259045"/>
    <xdr:sp macro="" textlink="">
      <xdr:nvSpPr>
        <xdr:cNvPr id="323" name="定員管理の状況平均値テキスト"/>
        <xdr:cNvSpPr txBox="1"/>
      </xdr:nvSpPr>
      <xdr:spPr>
        <a:xfrm>
          <a:off x="17106900" y="1043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132927</xdr:rowOff>
    </xdr:from>
    <xdr:to>
      <xdr:col>81</xdr:col>
      <xdr:colOff>95250</xdr:colOff>
      <xdr:row>62</xdr:row>
      <xdr:rowOff>63077</xdr:rowOff>
    </xdr:to>
    <xdr:sp macro="" textlink="">
      <xdr:nvSpPr>
        <xdr:cNvPr id="324" name="フローチャート: 判断 323"/>
        <xdr:cNvSpPr/>
      </xdr:nvSpPr>
      <xdr:spPr>
        <a:xfrm>
          <a:off x="169672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127181</xdr:rowOff>
    </xdr:from>
    <xdr:to>
      <xdr:col>77</xdr:col>
      <xdr:colOff>44450</xdr:colOff>
      <xdr:row>62</xdr:row>
      <xdr:rowOff>142119</xdr:rowOff>
    </xdr:to>
    <xdr:cxnSp macro="">
      <xdr:nvCxnSpPr>
        <xdr:cNvPr id="325" name="直線コネクタ 324"/>
        <xdr:cNvCxnSpPr/>
      </xdr:nvCxnSpPr>
      <xdr:spPr>
        <a:xfrm>
          <a:off x="15290800" y="10757081"/>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114542</xdr:rowOff>
    </xdr:from>
    <xdr:to>
      <xdr:col>77</xdr:col>
      <xdr:colOff>95250</xdr:colOff>
      <xdr:row>62</xdr:row>
      <xdr:rowOff>44692</xdr:rowOff>
    </xdr:to>
    <xdr:sp macro="" textlink="">
      <xdr:nvSpPr>
        <xdr:cNvPr id="326" name="フローチャート: 判断 325"/>
        <xdr:cNvSpPr/>
      </xdr:nvSpPr>
      <xdr:spPr>
        <a:xfrm>
          <a:off x="161290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54869</xdr:rowOff>
    </xdr:from>
    <xdr:ext cx="736600" cy="259045"/>
    <xdr:sp macro="" textlink="">
      <xdr:nvSpPr>
        <xdr:cNvPr id="327" name="テキスト ボックス 326"/>
        <xdr:cNvSpPr txBox="1"/>
      </xdr:nvSpPr>
      <xdr:spPr>
        <a:xfrm>
          <a:off x="15798800" y="10341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108796</xdr:rowOff>
    </xdr:from>
    <xdr:to>
      <xdr:col>72</xdr:col>
      <xdr:colOff>203200</xdr:colOff>
      <xdr:row>62</xdr:row>
      <xdr:rowOff>127181</xdr:rowOff>
    </xdr:to>
    <xdr:cxnSp macro="">
      <xdr:nvCxnSpPr>
        <xdr:cNvPr id="328" name="直線コネクタ 327"/>
        <xdr:cNvCxnSpPr/>
      </xdr:nvCxnSpPr>
      <xdr:spPr>
        <a:xfrm>
          <a:off x="14401800" y="10738696"/>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103051</xdr:rowOff>
    </xdr:from>
    <xdr:to>
      <xdr:col>73</xdr:col>
      <xdr:colOff>44450</xdr:colOff>
      <xdr:row>62</xdr:row>
      <xdr:rowOff>33201</xdr:rowOff>
    </xdr:to>
    <xdr:sp macro="" textlink="">
      <xdr:nvSpPr>
        <xdr:cNvPr id="329" name="フローチャート: 判断 328"/>
        <xdr:cNvSpPr/>
      </xdr:nvSpPr>
      <xdr:spPr>
        <a:xfrm>
          <a:off x="15240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43378</xdr:rowOff>
    </xdr:from>
    <xdr:ext cx="762000" cy="259045"/>
    <xdr:sp macro="" textlink="">
      <xdr:nvSpPr>
        <xdr:cNvPr id="330" name="テキスト ボックス 329"/>
        <xdr:cNvSpPr txBox="1"/>
      </xdr:nvSpPr>
      <xdr:spPr>
        <a:xfrm>
          <a:off x="14909800" y="10330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91561</xdr:rowOff>
    </xdr:from>
    <xdr:to>
      <xdr:col>68</xdr:col>
      <xdr:colOff>152400</xdr:colOff>
      <xdr:row>62</xdr:row>
      <xdr:rowOff>108796</xdr:rowOff>
    </xdr:to>
    <xdr:cxnSp macro="">
      <xdr:nvCxnSpPr>
        <xdr:cNvPr id="331" name="直線コネクタ 330"/>
        <xdr:cNvCxnSpPr/>
      </xdr:nvCxnSpPr>
      <xdr:spPr>
        <a:xfrm>
          <a:off x="13512800" y="1072146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96157</xdr:rowOff>
    </xdr:from>
    <xdr:to>
      <xdr:col>68</xdr:col>
      <xdr:colOff>203200</xdr:colOff>
      <xdr:row>62</xdr:row>
      <xdr:rowOff>26307</xdr:rowOff>
    </xdr:to>
    <xdr:sp macro="" textlink="">
      <xdr:nvSpPr>
        <xdr:cNvPr id="332" name="フローチャート: 判断 331"/>
        <xdr:cNvSpPr/>
      </xdr:nvSpPr>
      <xdr:spPr>
        <a:xfrm>
          <a:off x="14351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36484</xdr:rowOff>
    </xdr:from>
    <xdr:ext cx="762000" cy="259045"/>
    <xdr:sp macro="" textlink="">
      <xdr:nvSpPr>
        <xdr:cNvPr id="333" name="テキスト ボックス 332"/>
        <xdr:cNvSpPr txBox="1"/>
      </xdr:nvSpPr>
      <xdr:spPr>
        <a:xfrm>
          <a:off x="14020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58238</xdr:rowOff>
    </xdr:from>
    <xdr:to>
      <xdr:col>64</xdr:col>
      <xdr:colOff>152400</xdr:colOff>
      <xdr:row>61</xdr:row>
      <xdr:rowOff>159838</xdr:rowOff>
    </xdr:to>
    <xdr:sp macro="" textlink="">
      <xdr:nvSpPr>
        <xdr:cNvPr id="334" name="フローチャート: 判断 333"/>
        <xdr:cNvSpPr/>
      </xdr:nvSpPr>
      <xdr:spPr>
        <a:xfrm>
          <a:off x="13462000" y="1051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170015</xdr:rowOff>
    </xdr:from>
    <xdr:ext cx="762000" cy="259045"/>
    <xdr:sp macro="" textlink="">
      <xdr:nvSpPr>
        <xdr:cNvPr id="335" name="テキスト ボックス 334"/>
        <xdr:cNvSpPr txBox="1"/>
      </xdr:nvSpPr>
      <xdr:spPr>
        <a:xfrm>
          <a:off x="13131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122344</xdr:rowOff>
    </xdr:from>
    <xdr:to>
      <xdr:col>81</xdr:col>
      <xdr:colOff>95250</xdr:colOff>
      <xdr:row>63</xdr:row>
      <xdr:rowOff>52494</xdr:rowOff>
    </xdr:to>
    <xdr:sp macro="" textlink="">
      <xdr:nvSpPr>
        <xdr:cNvPr id="341" name="楕円 340"/>
        <xdr:cNvSpPr/>
      </xdr:nvSpPr>
      <xdr:spPr>
        <a:xfrm>
          <a:off x="169672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94421</xdr:rowOff>
    </xdr:from>
    <xdr:ext cx="762000" cy="259045"/>
    <xdr:sp macro="" textlink="">
      <xdr:nvSpPr>
        <xdr:cNvPr id="342" name="定員管理の状況該当値テキスト"/>
        <xdr:cNvSpPr txBox="1"/>
      </xdr:nvSpPr>
      <xdr:spPr>
        <a:xfrm>
          <a:off x="17106900" y="10724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91319</xdr:rowOff>
    </xdr:from>
    <xdr:to>
      <xdr:col>77</xdr:col>
      <xdr:colOff>95250</xdr:colOff>
      <xdr:row>63</xdr:row>
      <xdr:rowOff>21469</xdr:rowOff>
    </xdr:to>
    <xdr:sp macro="" textlink="">
      <xdr:nvSpPr>
        <xdr:cNvPr id="343" name="楕円 342"/>
        <xdr:cNvSpPr/>
      </xdr:nvSpPr>
      <xdr:spPr>
        <a:xfrm>
          <a:off x="16129000" y="1072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6246</xdr:rowOff>
    </xdr:from>
    <xdr:ext cx="736600" cy="259045"/>
    <xdr:sp macro="" textlink="">
      <xdr:nvSpPr>
        <xdr:cNvPr id="344" name="テキスト ボックス 343"/>
        <xdr:cNvSpPr txBox="1"/>
      </xdr:nvSpPr>
      <xdr:spPr>
        <a:xfrm>
          <a:off x="15798800" y="108075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76381</xdr:rowOff>
    </xdr:from>
    <xdr:to>
      <xdr:col>73</xdr:col>
      <xdr:colOff>44450</xdr:colOff>
      <xdr:row>63</xdr:row>
      <xdr:rowOff>6531</xdr:rowOff>
    </xdr:to>
    <xdr:sp macro="" textlink="">
      <xdr:nvSpPr>
        <xdr:cNvPr id="345" name="楕円 344"/>
        <xdr:cNvSpPr/>
      </xdr:nvSpPr>
      <xdr:spPr>
        <a:xfrm>
          <a:off x="15240000" y="10706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162758</xdr:rowOff>
    </xdr:from>
    <xdr:ext cx="762000" cy="259045"/>
    <xdr:sp macro="" textlink="">
      <xdr:nvSpPr>
        <xdr:cNvPr id="346" name="テキスト ボックス 345"/>
        <xdr:cNvSpPr txBox="1"/>
      </xdr:nvSpPr>
      <xdr:spPr>
        <a:xfrm>
          <a:off x="14909800" y="10792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57996</xdr:rowOff>
    </xdr:from>
    <xdr:to>
      <xdr:col>68</xdr:col>
      <xdr:colOff>203200</xdr:colOff>
      <xdr:row>62</xdr:row>
      <xdr:rowOff>159596</xdr:rowOff>
    </xdr:to>
    <xdr:sp macro="" textlink="">
      <xdr:nvSpPr>
        <xdr:cNvPr id="347" name="楕円 346"/>
        <xdr:cNvSpPr/>
      </xdr:nvSpPr>
      <xdr:spPr>
        <a:xfrm>
          <a:off x="14351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144373</xdr:rowOff>
    </xdr:from>
    <xdr:ext cx="762000" cy="259045"/>
    <xdr:sp macro="" textlink="">
      <xdr:nvSpPr>
        <xdr:cNvPr id="348" name="テキスト ボックス 347"/>
        <xdr:cNvSpPr txBox="1"/>
      </xdr:nvSpPr>
      <xdr:spPr>
        <a:xfrm>
          <a:off x="14020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40761</xdr:rowOff>
    </xdr:from>
    <xdr:to>
      <xdr:col>64</xdr:col>
      <xdr:colOff>152400</xdr:colOff>
      <xdr:row>62</xdr:row>
      <xdr:rowOff>142361</xdr:rowOff>
    </xdr:to>
    <xdr:sp macro="" textlink="">
      <xdr:nvSpPr>
        <xdr:cNvPr id="349" name="楕円 348"/>
        <xdr:cNvSpPr/>
      </xdr:nvSpPr>
      <xdr:spPr>
        <a:xfrm>
          <a:off x="13462000" y="1067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127138</xdr:rowOff>
    </xdr:from>
    <xdr:ext cx="762000" cy="259045"/>
    <xdr:sp macro="" textlink="">
      <xdr:nvSpPr>
        <xdr:cNvPr id="350" name="テキスト ボックス 349"/>
        <xdr:cNvSpPr txBox="1"/>
      </xdr:nvSpPr>
      <xdr:spPr>
        <a:xfrm>
          <a:off x="13131800" y="1075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置賜広域病院組合の病院施設、置賜広域行政組合のごみ処理施設等に対する分担金、下水道事業への負担金等が要因となり、比率は高い水準となり、類似団体と比較して下位となっている。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近年実施した</a:t>
          </a:r>
          <a:r>
            <a:rPr kumimoji="1" lang="ja-JP" altLang="ja-JP" sz="1100">
              <a:solidFill>
                <a:schemeClr val="dk1"/>
              </a:solidFill>
              <a:effectLst/>
              <a:latin typeface="+mn-lt"/>
              <a:ea typeface="+mn-ea"/>
              <a:cs typeface="+mn-cs"/>
            </a:rPr>
            <a:t>公共複合施設などの大型建設事業に係る償還</a:t>
          </a:r>
          <a:r>
            <a:rPr kumimoji="1" lang="ja-JP" altLang="en-US" sz="1100">
              <a:solidFill>
                <a:schemeClr val="dk1"/>
              </a:solidFill>
              <a:effectLst/>
              <a:latin typeface="+mn-lt"/>
              <a:ea typeface="+mn-ea"/>
              <a:cs typeface="+mn-cs"/>
            </a:rPr>
            <a:t>の一部が開始となり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公債費は増加していくため、市債発行の抑制や繰上償還による公債費の圧縮に努め、適正な水準を目指していく。</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45</xdr:row>
      <xdr:rowOff>74083</xdr:rowOff>
    </xdr:to>
    <xdr:cxnSp macro="">
      <xdr:nvCxnSpPr>
        <xdr:cNvPr id="380" name="直線コネクタ 379"/>
        <xdr:cNvCxnSpPr/>
      </xdr:nvCxnSpPr>
      <xdr:spPr>
        <a:xfrm flipV="1">
          <a:off x="17018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1"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2" name="直線コネクタ 381"/>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83" name="公債費負担の状況最大値テキスト"/>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84" name="直線コネクタ 383"/>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44</xdr:row>
      <xdr:rowOff>4233</xdr:rowOff>
    </xdr:from>
    <xdr:to>
      <xdr:col>81</xdr:col>
      <xdr:colOff>44450</xdr:colOff>
      <xdr:row>44</xdr:row>
      <xdr:rowOff>151695</xdr:rowOff>
    </xdr:to>
    <xdr:cxnSp macro="">
      <xdr:nvCxnSpPr>
        <xdr:cNvPr id="385" name="直線コネクタ 384"/>
        <xdr:cNvCxnSpPr/>
      </xdr:nvCxnSpPr>
      <xdr:spPr>
        <a:xfrm>
          <a:off x="16179800" y="7548033"/>
          <a:ext cx="838200" cy="14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52510</xdr:rowOff>
    </xdr:from>
    <xdr:ext cx="762000" cy="259045"/>
    <xdr:sp macro="" textlink="">
      <xdr:nvSpPr>
        <xdr:cNvPr id="386"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387" name="フローチャート: 判断 386"/>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146050</xdr:rowOff>
    </xdr:from>
    <xdr:to>
      <xdr:col>77</xdr:col>
      <xdr:colOff>44450</xdr:colOff>
      <xdr:row>44</xdr:row>
      <xdr:rowOff>4233</xdr:rowOff>
    </xdr:to>
    <xdr:cxnSp macro="">
      <xdr:nvCxnSpPr>
        <xdr:cNvPr id="388" name="直線コネクタ 387"/>
        <xdr:cNvCxnSpPr/>
      </xdr:nvCxnSpPr>
      <xdr:spPr>
        <a:xfrm>
          <a:off x="15290800" y="7346950"/>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22578</xdr:rowOff>
    </xdr:from>
    <xdr:to>
      <xdr:col>77</xdr:col>
      <xdr:colOff>95250</xdr:colOff>
      <xdr:row>40</xdr:row>
      <xdr:rowOff>124178</xdr:rowOff>
    </xdr:to>
    <xdr:sp macro="" textlink="">
      <xdr:nvSpPr>
        <xdr:cNvPr id="389" name="フローチャート: 判断 388"/>
        <xdr:cNvSpPr/>
      </xdr:nvSpPr>
      <xdr:spPr>
        <a:xfrm>
          <a:off x="16129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134355</xdr:rowOff>
    </xdr:from>
    <xdr:ext cx="736600" cy="259045"/>
    <xdr:sp macro="" textlink="">
      <xdr:nvSpPr>
        <xdr:cNvPr id="390" name="テキスト ボックス 389"/>
        <xdr:cNvSpPr txBox="1"/>
      </xdr:nvSpPr>
      <xdr:spPr>
        <a:xfrm>
          <a:off x="15798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92428</xdr:rowOff>
    </xdr:from>
    <xdr:to>
      <xdr:col>72</xdr:col>
      <xdr:colOff>203200</xdr:colOff>
      <xdr:row>42</xdr:row>
      <xdr:rowOff>146050</xdr:rowOff>
    </xdr:to>
    <xdr:cxnSp macro="">
      <xdr:nvCxnSpPr>
        <xdr:cNvPr id="391" name="直線コネクタ 390"/>
        <xdr:cNvCxnSpPr/>
      </xdr:nvCxnSpPr>
      <xdr:spPr>
        <a:xfrm>
          <a:off x="14401800" y="729332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167217</xdr:rowOff>
    </xdr:from>
    <xdr:to>
      <xdr:col>73</xdr:col>
      <xdr:colOff>44450</xdr:colOff>
      <xdr:row>40</xdr:row>
      <xdr:rowOff>97367</xdr:rowOff>
    </xdr:to>
    <xdr:sp macro="" textlink="">
      <xdr:nvSpPr>
        <xdr:cNvPr id="392" name="フローチャート: 判断 391"/>
        <xdr:cNvSpPr/>
      </xdr:nvSpPr>
      <xdr:spPr>
        <a:xfrm>
          <a:off x="15240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107544</xdr:rowOff>
    </xdr:from>
    <xdr:ext cx="762000" cy="259045"/>
    <xdr:sp macro="" textlink="">
      <xdr:nvSpPr>
        <xdr:cNvPr id="393" name="テキスト ボックス 392"/>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92428</xdr:rowOff>
    </xdr:from>
    <xdr:to>
      <xdr:col>68</xdr:col>
      <xdr:colOff>152400</xdr:colOff>
      <xdr:row>42</xdr:row>
      <xdr:rowOff>92428</xdr:rowOff>
    </xdr:to>
    <xdr:cxnSp macro="">
      <xdr:nvCxnSpPr>
        <xdr:cNvPr id="394" name="直線コネクタ 393"/>
        <xdr:cNvCxnSpPr/>
      </xdr:nvCxnSpPr>
      <xdr:spPr>
        <a:xfrm>
          <a:off x="13512800" y="72933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153811</xdr:rowOff>
    </xdr:from>
    <xdr:to>
      <xdr:col>68</xdr:col>
      <xdr:colOff>203200</xdr:colOff>
      <xdr:row>40</xdr:row>
      <xdr:rowOff>83961</xdr:rowOff>
    </xdr:to>
    <xdr:sp macro="" textlink="">
      <xdr:nvSpPr>
        <xdr:cNvPr id="395" name="フローチャート: 判断 394"/>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94138</xdr:rowOff>
    </xdr:from>
    <xdr:ext cx="762000" cy="259045"/>
    <xdr:sp macro="" textlink="">
      <xdr:nvSpPr>
        <xdr:cNvPr id="396" name="テキスト ボックス 395"/>
        <xdr:cNvSpPr txBox="1"/>
      </xdr:nvSpPr>
      <xdr:spPr>
        <a:xfrm>
          <a:off x="14020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22578</xdr:rowOff>
    </xdr:from>
    <xdr:to>
      <xdr:col>64</xdr:col>
      <xdr:colOff>152400</xdr:colOff>
      <xdr:row>40</xdr:row>
      <xdr:rowOff>124178</xdr:rowOff>
    </xdr:to>
    <xdr:sp macro="" textlink="">
      <xdr:nvSpPr>
        <xdr:cNvPr id="397" name="フローチャート: 判断 396"/>
        <xdr:cNvSpPr/>
      </xdr:nvSpPr>
      <xdr:spPr>
        <a:xfrm>
          <a:off x="13462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134355</xdr:rowOff>
    </xdr:from>
    <xdr:ext cx="762000" cy="259045"/>
    <xdr:sp macro="" textlink="">
      <xdr:nvSpPr>
        <xdr:cNvPr id="398" name="テキスト ボックス 397"/>
        <xdr:cNvSpPr txBox="1"/>
      </xdr:nvSpPr>
      <xdr:spPr>
        <a:xfrm>
          <a:off x="13131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44</xdr:row>
      <xdr:rowOff>100895</xdr:rowOff>
    </xdr:from>
    <xdr:to>
      <xdr:col>81</xdr:col>
      <xdr:colOff>95250</xdr:colOff>
      <xdr:row>45</xdr:row>
      <xdr:rowOff>31045</xdr:rowOff>
    </xdr:to>
    <xdr:sp macro="" textlink="">
      <xdr:nvSpPr>
        <xdr:cNvPr id="404" name="楕円 403"/>
        <xdr:cNvSpPr/>
      </xdr:nvSpPr>
      <xdr:spPr>
        <a:xfrm>
          <a:off x="169672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168222</xdr:rowOff>
    </xdr:from>
    <xdr:ext cx="762000" cy="259045"/>
    <xdr:sp macro="" textlink="">
      <xdr:nvSpPr>
        <xdr:cNvPr id="405" name="公債費負担の状況該当値テキスト"/>
        <xdr:cNvSpPr txBox="1"/>
      </xdr:nvSpPr>
      <xdr:spPr>
        <a:xfrm>
          <a:off x="17106900" y="754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124883</xdr:rowOff>
    </xdr:from>
    <xdr:to>
      <xdr:col>77</xdr:col>
      <xdr:colOff>95250</xdr:colOff>
      <xdr:row>44</xdr:row>
      <xdr:rowOff>55033</xdr:rowOff>
    </xdr:to>
    <xdr:sp macro="" textlink="">
      <xdr:nvSpPr>
        <xdr:cNvPr id="406" name="楕円 405"/>
        <xdr:cNvSpPr/>
      </xdr:nvSpPr>
      <xdr:spPr>
        <a:xfrm>
          <a:off x="16129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44</xdr:row>
      <xdr:rowOff>39810</xdr:rowOff>
    </xdr:from>
    <xdr:ext cx="736600" cy="259045"/>
    <xdr:sp macro="" textlink="">
      <xdr:nvSpPr>
        <xdr:cNvPr id="407" name="テキスト ボックス 406"/>
        <xdr:cNvSpPr txBox="1"/>
      </xdr:nvSpPr>
      <xdr:spPr>
        <a:xfrm>
          <a:off x="15798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95250</xdr:rowOff>
    </xdr:from>
    <xdr:to>
      <xdr:col>73</xdr:col>
      <xdr:colOff>44450</xdr:colOff>
      <xdr:row>43</xdr:row>
      <xdr:rowOff>25400</xdr:rowOff>
    </xdr:to>
    <xdr:sp macro="" textlink="">
      <xdr:nvSpPr>
        <xdr:cNvPr id="408" name="楕円 407"/>
        <xdr:cNvSpPr/>
      </xdr:nvSpPr>
      <xdr:spPr>
        <a:xfrm>
          <a:off x="15240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10177</xdr:rowOff>
    </xdr:from>
    <xdr:ext cx="762000" cy="259045"/>
    <xdr:sp macro="" textlink="">
      <xdr:nvSpPr>
        <xdr:cNvPr id="409" name="テキスト ボックス 408"/>
        <xdr:cNvSpPr txBox="1"/>
      </xdr:nvSpPr>
      <xdr:spPr>
        <a:xfrm>
          <a:off x="14909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41628</xdr:rowOff>
    </xdr:from>
    <xdr:to>
      <xdr:col>68</xdr:col>
      <xdr:colOff>203200</xdr:colOff>
      <xdr:row>42</xdr:row>
      <xdr:rowOff>143228</xdr:rowOff>
    </xdr:to>
    <xdr:sp macro="" textlink="">
      <xdr:nvSpPr>
        <xdr:cNvPr id="410" name="楕円 409"/>
        <xdr:cNvSpPr/>
      </xdr:nvSpPr>
      <xdr:spPr>
        <a:xfrm>
          <a:off x="14351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128005</xdr:rowOff>
    </xdr:from>
    <xdr:ext cx="762000" cy="259045"/>
    <xdr:sp macro="" textlink="">
      <xdr:nvSpPr>
        <xdr:cNvPr id="411" name="テキスト ボックス 410"/>
        <xdr:cNvSpPr txBox="1"/>
      </xdr:nvSpPr>
      <xdr:spPr>
        <a:xfrm>
          <a:off x="14020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41628</xdr:rowOff>
    </xdr:from>
    <xdr:to>
      <xdr:col>64</xdr:col>
      <xdr:colOff>152400</xdr:colOff>
      <xdr:row>42</xdr:row>
      <xdr:rowOff>143228</xdr:rowOff>
    </xdr:to>
    <xdr:sp macro="" textlink="">
      <xdr:nvSpPr>
        <xdr:cNvPr id="412" name="楕円 411"/>
        <xdr:cNvSpPr/>
      </xdr:nvSpPr>
      <xdr:spPr>
        <a:xfrm>
          <a:off x="13462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128005</xdr:rowOff>
    </xdr:from>
    <xdr:ext cx="762000" cy="259045"/>
    <xdr:sp macro="" textlink="">
      <xdr:nvSpPr>
        <xdr:cNvPr id="413" name="テキスト ボックス 412"/>
        <xdr:cNvSpPr txBox="1"/>
      </xdr:nvSpPr>
      <xdr:spPr>
        <a:xfrm>
          <a:off x="13131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将来負担比率はここ数年の大型建設事業の集中により地方債現在高が増加し、令和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年度から</a:t>
          </a:r>
          <a:r>
            <a:rPr kumimoji="1" lang="en-US" altLang="ja-JP" sz="1100">
              <a:solidFill>
                <a:schemeClr val="dk1"/>
              </a:solidFill>
              <a:effectLst/>
              <a:latin typeface="+mn-lt"/>
              <a:ea typeface="+mn-ea"/>
              <a:cs typeface="+mn-cs"/>
            </a:rPr>
            <a:t>200%</a:t>
          </a:r>
          <a:r>
            <a:rPr kumimoji="1" lang="ja-JP" altLang="ja-JP" sz="1100">
              <a:solidFill>
                <a:schemeClr val="dk1"/>
              </a:solidFill>
              <a:effectLst/>
              <a:latin typeface="+mn-lt"/>
              <a:ea typeface="+mn-ea"/>
              <a:cs typeface="+mn-cs"/>
            </a:rPr>
            <a:t>超と高い水準が続いている。　　</a:t>
          </a:r>
          <a:endParaRPr lang="ja-JP" altLang="ja-JP" sz="1400">
            <a:effectLst/>
          </a:endParaRPr>
        </a:p>
        <a:p>
          <a:r>
            <a:rPr kumimoji="1" lang="ja-JP" altLang="ja-JP" sz="1100">
              <a:solidFill>
                <a:schemeClr val="dk1"/>
              </a:solidFill>
              <a:effectLst/>
              <a:latin typeface="+mn-lt"/>
              <a:ea typeface="+mn-ea"/>
              <a:cs typeface="+mn-cs"/>
            </a:rPr>
            <a:t>　将来負担比率は令和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年度で</a:t>
          </a:r>
          <a:r>
            <a:rPr kumimoji="1" lang="en-US" altLang="ja-JP" sz="1100">
              <a:solidFill>
                <a:schemeClr val="dk1"/>
              </a:solidFill>
              <a:effectLst/>
              <a:latin typeface="+mn-lt"/>
              <a:ea typeface="+mn-ea"/>
              <a:cs typeface="+mn-cs"/>
            </a:rPr>
            <a:t>245.6%</a:t>
          </a:r>
          <a:r>
            <a:rPr kumimoji="1" lang="ja-JP" altLang="ja-JP" sz="1100">
              <a:solidFill>
                <a:schemeClr val="dk1"/>
              </a:solidFill>
              <a:effectLst/>
              <a:latin typeface="+mn-lt"/>
              <a:ea typeface="+mn-ea"/>
              <a:cs typeface="+mn-cs"/>
            </a:rPr>
            <a:t>となっており、令和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年度から令和</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年度までの中期財政見通し（令和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月策定）では、将来負担比率は</a:t>
          </a:r>
          <a:r>
            <a:rPr kumimoji="1" lang="ja-JP" altLang="en-US" sz="1100">
              <a:solidFill>
                <a:schemeClr val="dk1"/>
              </a:solidFill>
              <a:effectLst/>
              <a:latin typeface="+mn-lt"/>
              <a:ea typeface="+mn-ea"/>
              <a:cs typeface="+mn-cs"/>
            </a:rPr>
            <a:t>引き続き</a:t>
          </a:r>
          <a:r>
            <a:rPr kumimoji="1" lang="en-US" altLang="ja-JP" sz="1100">
              <a:solidFill>
                <a:schemeClr val="dk1"/>
              </a:solidFill>
              <a:effectLst/>
              <a:latin typeface="+mn-lt"/>
              <a:ea typeface="+mn-ea"/>
              <a:cs typeface="+mn-cs"/>
            </a:rPr>
            <a:t>200</a:t>
          </a:r>
          <a:r>
            <a:rPr kumimoji="1" lang="ja-JP" altLang="en-US" sz="1100">
              <a:solidFill>
                <a:schemeClr val="dk1"/>
              </a:solidFill>
              <a:effectLst/>
              <a:latin typeface="+mn-lt"/>
              <a:ea typeface="+mn-ea"/>
              <a:cs typeface="+mn-cs"/>
            </a:rPr>
            <a:t>％台で推移するものの逓減することを見</a:t>
          </a:r>
          <a:r>
            <a:rPr kumimoji="1" lang="ja-JP" altLang="ja-JP" sz="1100">
              <a:solidFill>
                <a:schemeClr val="dk1"/>
              </a:solidFill>
              <a:effectLst/>
              <a:latin typeface="+mn-lt"/>
              <a:ea typeface="+mn-ea"/>
              <a:cs typeface="+mn-cs"/>
            </a:rPr>
            <a:t>込んでいる。</a:t>
          </a:r>
          <a:endParaRPr lang="ja-JP" altLang="ja-JP" sz="1400">
            <a:effectLst/>
          </a:endParaRPr>
        </a:p>
        <a:p>
          <a:r>
            <a:rPr kumimoji="1" lang="ja-JP" altLang="ja-JP" sz="1100">
              <a:solidFill>
                <a:schemeClr val="dk1"/>
              </a:solidFill>
              <a:effectLst/>
              <a:latin typeface="+mn-lt"/>
              <a:ea typeface="+mn-ea"/>
              <a:cs typeface="+mn-cs"/>
            </a:rPr>
            <a:t>　今後も事業見直しによる市債発行の抑制や計画的な繰上償還の実施により地方債現在高の減少に努め、適正な水準を目指していく。</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35916</xdr:rowOff>
    </xdr:to>
    <xdr:cxnSp macro="">
      <xdr:nvCxnSpPr>
        <xdr:cNvPr id="440" name="直線コネクタ 439"/>
        <xdr:cNvCxnSpPr/>
      </xdr:nvCxnSpPr>
      <xdr:spPr>
        <a:xfrm flipV="1">
          <a:off x="17018000" y="2451100"/>
          <a:ext cx="0" cy="11852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7993</xdr:rowOff>
    </xdr:from>
    <xdr:ext cx="762000" cy="259045"/>
    <xdr:sp macro="" textlink="">
      <xdr:nvSpPr>
        <xdr:cNvPr id="441" name="将来負担の状況最小値テキスト"/>
        <xdr:cNvSpPr txBox="1"/>
      </xdr:nvSpPr>
      <xdr:spPr>
        <a:xfrm>
          <a:off x="17106900" y="360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35916</xdr:rowOff>
    </xdr:from>
    <xdr:to>
      <xdr:col>81</xdr:col>
      <xdr:colOff>133350</xdr:colOff>
      <xdr:row>21</xdr:row>
      <xdr:rowOff>35916</xdr:rowOff>
    </xdr:to>
    <xdr:cxnSp macro="">
      <xdr:nvCxnSpPr>
        <xdr:cNvPr id="442" name="直線コネクタ 441"/>
        <xdr:cNvCxnSpPr/>
      </xdr:nvCxnSpPr>
      <xdr:spPr>
        <a:xfrm>
          <a:off x="16929100" y="3636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21</xdr:row>
      <xdr:rowOff>35916</xdr:rowOff>
    </xdr:from>
    <xdr:to>
      <xdr:col>81</xdr:col>
      <xdr:colOff>44450</xdr:colOff>
      <xdr:row>21</xdr:row>
      <xdr:rowOff>86589</xdr:rowOff>
    </xdr:to>
    <xdr:cxnSp macro="">
      <xdr:nvCxnSpPr>
        <xdr:cNvPr id="445" name="直線コネクタ 444"/>
        <xdr:cNvCxnSpPr/>
      </xdr:nvCxnSpPr>
      <xdr:spPr>
        <a:xfrm flipV="1">
          <a:off x="16179800" y="3636366"/>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94226</xdr:rowOff>
    </xdr:from>
    <xdr:ext cx="762000" cy="259045"/>
    <xdr:sp macro="" textlink="">
      <xdr:nvSpPr>
        <xdr:cNvPr id="446" name="将来負担の状況平均値テキスト"/>
        <xdr:cNvSpPr txBox="1"/>
      </xdr:nvSpPr>
      <xdr:spPr>
        <a:xfrm>
          <a:off x="17106900" y="23230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77699</xdr:rowOff>
    </xdr:from>
    <xdr:to>
      <xdr:col>81</xdr:col>
      <xdr:colOff>95250</xdr:colOff>
      <xdr:row>15</xdr:row>
      <xdr:rowOff>7849</xdr:rowOff>
    </xdr:to>
    <xdr:sp macro="" textlink="">
      <xdr:nvSpPr>
        <xdr:cNvPr id="447" name="フローチャート: 判断 446"/>
        <xdr:cNvSpPr/>
      </xdr:nvSpPr>
      <xdr:spPr>
        <a:xfrm>
          <a:off x="16967200" y="247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153314</xdr:rowOff>
    </xdr:from>
    <xdr:to>
      <xdr:col>77</xdr:col>
      <xdr:colOff>44450</xdr:colOff>
      <xdr:row>21</xdr:row>
      <xdr:rowOff>86589</xdr:rowOff>
    </xdr:to>
    <xdr:cxnSp macro="">
      <xdr:nvCxnSpPr>
        <xdr:cNvPr id="448" name="直線コネクタ 447"/>
        <xdr:cNvCxnSpPr/>
      </xdr:nvCxnSpPr>
      <xdr:spPr>
        <a:xfrm>
          <a:off x="15290800" y="3582314"/>
          <a:ext cx="889000" cy="104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83007</xdr:rowOff>
    </xdr:from>
    <xdr:to>
      <xdr:col>77</xdr:col>
      <xdr:colOff>95250</xdr:colOff>
      <xdr:row>15</xdr:row>
      <xdr:rowOff>13157</xdr:rowOff>
    </xdr:to>
    <xdr:sp macro="" textlink="">
      <xdr:nvSpPr>
        <xdr:cNvPr id="449" name="フローチャート: 判断 448"/>
        <xdr:cNvSpPr/>
      </xdr:nvSpPr>
      <xdr:spPr>
        <a:xfrm>
          <a:off x="161290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23334</xdr:rowOff>
    </xdr:from>
    <xdr:ext cx="736600" cy="259045"/>
    <xdr:sp macro="" textlink="">
      <xdr:nvSpPr>
        <xdr:cNvPr id="450" name="テキスト ボックス 449"/>
        <xdr:cNvSpPr txBox="1"/>
      </xdr:nvSpPr>
      <xdr:spPr>
        <a:xfrm>
          <a:off x="15798800" y="225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119532</xdr:rowOff>
    </xdr:from>
    <xdr:to>
      <xdr:col>72</xdr:col>
      <xdr:colOff>203200</xdr:colOff>
      <xdr:row>20</xdr:row>
      <xdr:rowOff>153314</xdr:rowOff>
    </xdr:to>
    <xdr:cxnSp macro="">
      <xdr:nvCxnSpPr>
        <xdr:cNvPr id="451" name="直線コネクタ 450"/>
        <xdr:cNvCxnSpPr/>
      </xdr:nvCxnSpPr>
      <xdr:spPr>
        <a:xfrm>
          <a:off x="14401800" y="354853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84938</xdr:rowOff>
    </xdr:from>
    <xdr:to>
      <xdr:col>73</xdr:col>
      <xdr:colOff>44450</xdr:colOff>
      <xdr:row>15</xdr:row>
      <xdr:rowOff>15088</xdr:rowOff>
    </xdr:to>
    <xdr:sp macro="" textlink="">
      <xdr:nvSpPr>
        <xdr:cNvPr id="452" name="フローチャート: 判断 451"/>
        <xdr:cNvSpPr/>
      </xdr:nvSpPr>
      <xdr:spPr>
        <a:xfrm>
          <a:off x="15240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25265</xdr:rowOff>
    </xdr:from>
    <xdr:ext cx="762000" cy="259045"/>
    <xdr:sp macro="" textlink="">
      <xdr:nvSpPr>
        <xdr:cNvPr id="453" name="テキスト ボックス 452"/>
        <xdr:cNvSpPr txBox="1"/>
      </xdr:nvSpPr>
      <xdr:spPr>
        <a:xfrm>
          <a:off x="14909800" y="225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20</xdr:row>
      <xdr:rowOff>119532</xdr:rowOff>
    </xdr:from>
    <xdr:to>
      <xdr:col>68</xdr:col>
      <xdr:colOff>152400</xdr:colOff>
      <xdr:row>20</xdr:row>
      <xdr:rowOff>141732</xdr:rowOff>
    </xdr:to>
    <xdr:cxnSp macro="">
      <xdr:nvCxnSpPr>
        <xdr:cNvPr id="454" name="直線コネクタ 453"/>
        <xdr:cNvCxnSpPr/>
      </xdr:nvCxnSpPr>
      <xdr:spPr>
        <a:xfrm flipV="1">
          <a:off x="13512800" y="3548532"/>
          <a:ext cx="8890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122580</xdr:rowOff>
    </xdr:from>
    <xdr:to>
      <xdr:col>68</xdr:col>
      <xdr:colOff>203200</xdr:colOff>
      <xdr:row>15</xdr:row>
      <xdr:rowOff>52730</xdr:rowOff>
    </xdr:to>
    <xdr:sp macro="" textlink="">
      <xdr:nvSpPr>
        <xdr:cNvPr id="455" name="フローチャート: 判断 454"/>
        <xdr:cNvSpPr/>
      </xdr:nvSpPr>
      <xdr:spPr>
        <a:xfrm>
          <a:off x="14351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62907</xdr:rowOff>
    </xdr:from>
    <xdr:ext cx="762000" cy="259045"/>
    <xdr:sp macro="" textlink="">
      <xdr:nvSpPr>
        <xdr:cNvPr id="456" name="テキスト ボックス 455"/>
        <xdr:cNvSpPr txBox="1"/>
      </xdr:nvSpPr>
      <xdr:spPr>
        <a:xfrm>
          <a:off x="14020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8560</xdr:rowOff>
    </xdr:from>
    <xdr:to>
      <xdr:col>64</xdr:col>
      <xdr:colOff>152400</xdr:colOff>
      <xdr:row>15</xdr:row>
      <xdr:rowOff>110160</xdr:rowOff>
    </xdr:to>
    <xdr:sp macro="" textlink="">
      <xdr:nvSpPr>
        <xdr:cNvPr id="457" name="フローチャート: 判断 456"/>
        <xdr:cNvSpPr/>
      </xdr:nvSpPr>
      <xdr:spPr>
        <a:xfrm>
          <a:off x="134620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120337</xdr:rowOff>
    </xdr:from>
    <xdr:ext cx="762000" cy="259045"/>
    <xdr:sp macro="" textlink="">
      <xdr:nvSpPr>
        <xdr:cNvPr id="458" name="テキスト ボックス 457"/>
        <xdr:cNvSpPr txBox="1"/>
      </xdr:nvSpPr>
      <xdr:spPr>
        <a:xfrm>
          <a:off x="13131800" y="234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156566</xdr:rowOff>
    </xdr:from>
    <xdr:to>
      <xdr:col>81</xdr:col>
      <xdr:colOff>95250</xdr:colOff>
      <xdr:row>21</xdr:row>
      <xdr:rowOff>86716</xdr:rowOff>
    </xdr:to>
    <xdr:sp macro="" textlink="">
      <xdr:nvSpPr>
        <xdr:cNvPr id="464" name="楕円 463"/>
        <xdr:cNvSpPr/>
      </xdr:nvSpPr>
      <xdr:spPr>
        <a:xfrm>
          <a:off x="16967200" y="35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20</xdr:row>
      <xdr:rowOff>52443</xdr:rowOff>
    </xdr:from>
    <xdr:ext cx="762000" cy="259045"/>
    <xdr:sp macro="" textlink="">
      <xdr:nvSpPr>
        <xdr:cNvPr id="465" name="将来負担の状況該当値テキスト"/>
        <xdr:cNvSpPr txBox="1"/>
      </xdr:nvSpPr>
      <xdr:spPr>
        <a:xfrm>
          <a:off x="17106900" y="348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21</xdr:row>
      <xdr:rowOff>35789</xdr:rowOff>
    </xdr:from>
    <xdr:to>
      <xdr:col>77</xdr:col>
      <xdr:colOff>95250</xdr:colOff>
      <xdr:row>21</xdr:row>
      <xdr:rowOff>137389</xdr:rowOff>
    </xdr:to>
    <xdr:sp macro="" textlink="">
      <xdr:nvSpPr>
        <xdr:cNvPr id="466" name="楕円 465"/>
        <xdr:cNvSpPr/>
      </xdr:nvSpPr>
      <xdr:spPr>
        <a:xfrm>
          <a:off x="16129000" y="363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122166</xdr:rowOff>
    </xdr:from>
    <xdr:ext cx="736600" cy="259045"/>
    <xdr:sp macro="" textlink="">
      <xdr:nvSpPr>
        <xdr:cNvPr id="467" name="テキスト ボックス 466"/>
        <xdr:cNvSpPr txBox="1"/>
      </xdr:nvSpPr>
      <xdr:spPr>
        <a:xfrm>
          <a:off x="15798800" y="3722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102514</xdr:rowOff>
    </xdr:from>
    <xdr:to>
      <xdr:col>73</xdr:col>
      <xdr:colOff>44450</xdr:colOff>
      <xdr:row>21</xdr:row>
      <xdr:rowOff>32664</xdr:rowOff>
    </xdr:to>
    <xdr:sp macro="" textlink="">
      <xdr:nvSpPr>
        <xdr:cNvPr id="468" name="楕円 467"/>
        <xdr:cNvSpPr/>
      </xdr:nvSpPr>
      <xdr:spPr>
        <a:xfrm>
          <a:off x="15240000" y="353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17441</xdr:rowOff>
    </xdr:from>
    <xdr:ext cx="762000" cy="259045"/>
    <xdr:sp macro="" textlink="">
      <xdr:nvSpPr>
        <xdr:cNvPr id="469" name="テキスト ボックス 468"/>
        <xdr:cNvSpPr txBox="1"/>
      </xdr:nvSpPr>
      <xdr:spPr>
        <a:xfrm>
          <a:off x="14909800" y="361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68732</xdr:rowOff>
    </xdr:from>
    <xdr:to>
      <xdr:col>68</xdr:col>
      <xdr:colOff>203200</xdr:colOff>
      <xdr:row>20</xdr:row>
      <xdr:rowOff>170332</xdr:rowOff>
    </xdr:to>
    <xdr:sp macro="" textlink="">
      <xdr:nvSpPr>
        <xdr:cNvPr id="470" name="楕円 469"/>
        <xdr:cNvSpPr/>
      </xdr:nvSpPr>
      <xdr:spPr>
        <a:xfrm>
          <a:off x="14351000" y="349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155109</xdr:rowOff>
    </xdr:from>
    <xdr:ext cx="762000" cy="259045"/>
    <xdr:sp macro="" textlink="">
      <xdr:nvSpPr>
        <xdr:cNvPr id="471" name="テキスト ボックス 470"/>
        <xdr:cNvSpPr txBox="1"/>
      </xdr:nvSpPr>
      <xdr:spPr>
        <a:xfrm>
          <a:off x="14020800" y="35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90932</xdr:rowOff>
    </xdr:from>
    <xdr:to>
      <xdr:col>64</xdr:col>
      <xdr:colOff>152400</xdr:colOff>
      <xdr:row>21</xdr:row>
      <xdr:rowOff>21082</xdr:rowOff>
    </xdr:to>
    <xdr:sp macro="" textlink="">
      <xdr:nvSpPr>
        <xdr:cNvPr id="472" name="楕円 471"/>
        <xdr:cNvSpPr/>
      </xdr:nvSpPr>
      <xdr:spPr>
        <a:xfrm>
          <a:off x="13462000" y="351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5859</xdr:rowOff>
    </xdr:from>
    <xdr:ext cx="762000" cy="259045"/>
    <xdr:sp macro="" textlink="">
      <xdr:nvSpPr>
        <xdr:cNvPr id="473" name="テキスト ボックス 472"/>
        <xdr:cNvSpPr txBox="1"/>
      </xdr:nvSpPr>
      <xdr:spPr>
        <a:xfrm>
          <a:off x="13131800" y="3606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山形県長井市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24,420
23,966
214.67
18,025,551
17,531,344
432,237
8,479,451
24,207,123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245.6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人勧に伴う職員給与の</a:t>
          </a:r>
          <a:r>
            <a:rPr kumimoji="1" lang="ja-JP" altLang="ja-JP" sz="1100">
              <a:solidFill>
                <a:schemeClr val="dk1"/>
              </a:solidFill>
              <a:effectLst/>
              <a:latin typeface="+mn-lt"/>
              <a:ea typeface="+mn-ea"/>
              <a:cs typeface="+mn-cs"/>
            </a:rPr>
            <a:t>増加及び</a:t>
          </a:r>
          <a:r>
            <a:rPr kumimoji="1" lang="ja-JP" altLang="en-US" sz="1100">
              <a:solidFill>
                <a:schemeClr val="dk1"/>
              </a:solidFill>
              <a:effectLst/>
              <a:latin typeface="+mn-lt"/>
              <a:ea typeface="+mn-ea"/>
              <a:cs typeface="+mn-cs"/>
            </a:rPr>
            <a:t>会計年度任用職員への勤勉手当の支給開始の影響により</a:t>
          </a:r>
          <a:r>
            <a:rPr kumimoji="1" lang="ja-JP" altLang="ja-JP" sz="1100">
              <a:solidFill>
                <a:schemeClr val="dk1"/>
              </a:solidFill>
              <a:effectLst/>
              <a:latin typeface="+mn-lt"/>
              <a:ea typeface="+mn-ea"/>
              <a:cs typeface="+mn-cs"/>
            </a:rPr>
            <a:t>、経常的な人件費が増加した</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、前年比で</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ポイント減少</a:t>
          </a:r>
          <a:r>
            <a:rPr kumimoji="1" lang="ja-JP" altLang="ja-JP" sz="110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　今後も国、県及び他団体との均衡の原則に従い、適正な水準を維持するよう努める。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xdr:cNvCxnSpPr/>
      </xdr:nvCxnSpPr>
      <xdr:spPr>
        <a:xfrm flipV="1">
          <a:off x="4826000" y="57810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152417</xdr:rowOff>
    </xdr:from>
    <xdr:ext cx="762000" cy="259045"/>
    <xdr:sp macro="" textlink="">
      <xdr:nvSpPr>
        <xdr:cNvPr id="62"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1270</xdr:rowOff>
    </xdr:from>
    <xdr:to>
      <xdr:col>24</xdr:col>
      <xdr:colOff>25400</xdr:colOff>
      <xdr:row>37</xdr:row>
      <xdr:rowOff>8890</xdr:rowOff>
    </xdr:to>
    <xdr:cxnSp macro="">
      <xdr:nvCxnSpPr>
        <xdr:cNvPr id="66" name="直線コネクタ 65"/>
        <xdr:cNvCxnSpPr/>
      </xdr:nvCxnSpPr>
      <xdr:spPr>
        <a:xfrm flipV="1">
          <a:off x="3987800" y="63449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29227</xdr:rowOff>
    </xdr:from>
    <xdr:ext cx="762000" cy="259045"/>
    <xdr:sp macro="" textlink="">
      <xdr:nvSpPr>
        <xdr:cNvPr id="67" name="人件費平均値テキスト"/>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111760</xdr:rowOff>
    </xdr:from>
    <xdr:to>
      <xdr:col>19</xdr:col>
      <xdr:colOff>187325</xdr:colOff>
      <xdr:row>37</xdr:row>
      <xdr:rowOff>8890</xdr:rowOff>
    </xdr:to>
    <xdr:cxnSp macro="">
      <xdr:nvCxnSpPr>
        <xdr:cNvPr id="69" name="直線コネクタ 68"/>
        <xdr:cNvCxnSpPr/>
      </xdr:nvCxnSpPr>
      <xdr:spPr>
        <a:xfrm>
          <a:off x="3098800" y="62839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67327</xdr:rowOff>
    </xdr:from>
    <xdr:ext cx="736600" cy="259045"/>
    <xdr:sp macro="" textlink="">
      <xdr:nvSpPr>
        <xdr:cNvPr id="71" name="テキスト ボックス 70"/>
        <xdr:cNvSpPr txBox="1"/>
      </xdr:nvSpPr>
      <xdr:spPr>
        <a:xfrm>
          <a:off x="3606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43180</xdr:rowOff>
    </xdr:from>
    <xdr:to>
      <xdr:col>15</xdr:col>
      <xdr:colOff>98425</xdr:colOff>
      <xdr:row>36</xdr:row>
      <xdr:rowOff>111760</xdr:rowOff>
    </xdr:to>
    <xdr:cxnSp macro="">
      <xdr:nvCxnSpPr>
        <xdr:cNvPr id="72" name="直線コネクタ 71"/>
        <xdr:cNvCxnSpPr/>
      </xdr:nvCxnSpPr>
      <xdr:spPr>
        <a:xfrm>
          <a:off x="2209800" y="62153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44467</xdr:rowOff>
    </xdr:from>
    <xdr:ext cx="762000" cy="259045"/>
    <xdr:sp macro="" textlink="">
      <xdr:nvSpPr>
        <xdr:cNvPr id="74" name="テキスト ボックス 73"/>
        <xdr:cNvSpPr txBox="1"/>
      </xdr:nvSpPr>
      <xdr:spPr>
        <a:xfrm>
          <a:off x="2717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130810</xdr:rowOff>
    </xdr:from>
    <xdr:to>
      <xdr:col>11</xdr:col>
      <xdr:colOff>9525</xdr:colOff>
      <xdr:row>36</xdr:row>
      <xdr:rowOff>43180</xdr:rowOff>
    </xdr:to>
    <xdr:cxnSp macro="">
      <xdr:nvCxnSpPr>
        <xdr:cNvPr id="75" name="直線コネクタ 74"/>
        <xdr:cNvCxnSpPr/>
      </xdr:nvCxnSpPr>
      <xdr:spPr>
        <a:xfrm>
          <a:off x="1320800" y="6131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162577</xdr:rowOff>
    </xdr:from>
    <xdr:ext cx="762000" cy="259045"/>
    <xdr:sp macro="" textlink="">
      <xdr:nvSpPr>
        <xdr:cNvPr id="77" name="テキスト ボックス 76"/>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78" name="フローチャート: 判断 77"/>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67327</xdr:rowOff>
    </xdr:from>
    <xdr:ext cx="762000" cy="259045"/>
    <xdr:sp macro="" textlink="">
      <xdr:nvSpPr>
        <xdr:cNvPr id="79" name="テキスト ボックス 78"/>
        <xdr:cNvSpPr txBox="1"/>
      </xdr:nvSpPr>
      <xdr:spPr>
        <a:xfrm>
          <a:off x="939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121920</xdr:rowOff>
    </xdr:from>
    <xdr:to>
      <xdr:col>24</xdr:col>
      <xdr:colOff>76200</xdr:colOff>
      <xdr:row>37</xdr:row>
      <xdr:rowOff>52070</xdr:rowOff>
    </xdr:to>
    <xdr:sp macro="" textlink="">
      <xdr:nvSpPr>
        <xdr:cNvPr id="85" name="楕円 84"/>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138447</xdr:rowOff>
    </xdr:from>
    <xdr:ext cx="762000" cy="259045"/>
    <xdr:sp macro="" textlink="">
      <xdr:nvSpPr>
        <xdr:cNvPr id="86" name="人件費該当値テキスト"/>
        <xdr:cNvSpPr txBox="1"/>
      </xdr:nvSpPr>
      <xdr:spPr>
        <a:xfrm>
          <a:off x="49149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129540</xdr:rowOff>
    </xdr:from>
    <xdr:to>
      <xdr:col>20</xdr:col>
      <xdr:colOff>38100</xdr:colOff>
      <xdr:row>37</xdr:row>
      <xdr:rowOff>59690</xdr:rowOff>
    </xdr:to>
    <xdr:sp macro="" textlink="">
      <xdr:nvSpPr>
        <xdr:cNvPr id="87" name="楕円 86"/>
        <xdr:cNvSpPr/>
      </xdr:nvSpPr>
      <xdr:spPr>
        <a:xfrm>
          <a:off x="3937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69867</xdr:rowOff>
    </xdr:from>
    <xdr:ext cx="736600" cy="259045"/>
    <xdr:sp macro="" textlink="">
      <xdr:nvSpPr>
        <xdr:cNvPr id="88" name="テキスト ボックス 87"/>
        <xdr:cNvSpPr txBox="1"/>
      </xdr:nvSpPr>
      <xdr:spPr>
        <a:xfrm>
          <a:off x="3606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60960</xdr:rowOff>
    </xdr:from>
    <xdr:to>
      <xdr:col>15</xdr:col>
      <xdr:colOff>149225</xdr:colOff>
      <xdr:row>36</xdr:row>
      <xdr:rowOff>162560</xdr:rowOff>
    </xdr:to>
    <xdr:sp macro="" textlink="">
      <xdr:nvSpPr>
        <xdr:cNvPr id="89" name="楕円 88"/>
        <xdr:cNvSpPr/>
      </xdr:nvSpPr>
      <xdr:spPr>
        <a:xfrm>
          <a:off x="3048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1287</xdr:rowOff>
    </xdr:from>
    <xdr:ext cx="762000" cy="259045"/>
    <xdr:sp macro="" textlink="">
      <xdr:nvSpPr>
        <xdr:cNvPr id="90" name="テキスト ボックス 89"/>
        <xdr:cNvSpPr txBox="1"/>
      </xdr:nvSpPr>
      <xdr:spPr>
        <a:xfrm>
          <a:off x="2717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163830</xdr:rowOff>
    </xdr:from>
    <xdr:to>
      <xdr:col>11</xdr:col>
      <xdr:colOff>60325</xdr:colOff>
      <xdr:row>36</xdr:row>
      <xdr:rowOff>93980</xdr:rowOff>
    </xdr:to>
    <xdr:sp macro="" textlink="">
      <xdr:nvSpPr>
        <xdr:cNvPr id="91" name="楕円 90"/>
        <xdr:cNvSpPr/>
      </xdr:nvSpPr>
      <xdr:spPr>
        <a:xfrm>
          <a:off x="2159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104157</xdr:rowOff>
    </xdr:from>
    <xdr:ext cx="762000" cy="259045"/>
    <xdr:sp macro="" textlink="">
      <xdr:nvSpPr>
        <xdr:cNvPr id="92" name="テキスト ボックス 91"/>
        <xdr:cNvSpPr txBox="1"/>
      </xdr:nvSpPr>
      <xdr:spPr>
        <a:xfrm>
          <a:off x="1828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80010</xdr:rowOff>
    </xdr:from>
    <xdr:to>
      <xdr:col>6</xdr:col>
      <xdr:colOff>171450</xdr:colOff>
      <xdr:row>36</xdr:row>
      <xdr:rowOff>10160</xdr:rowOff>
    </xdr:to>
    <xdr:sp macro="" textlink="">
      <xdr:nvSpPr>
        <xdr:cNvPr id="93" name="楕円 92"/>
        <xdr:cNvSpPr/>
      </xdr:nvSpPr>
      <xdr:spPr>
        <a:xfrm>
          <a:off x="1270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20337</xdr:rowOff>
    </xdr:from>
    <xdr:ext cx="762000" cy="259045"/>
    <xdr:sp macro="" textlink="">
      <xdr:nvSpPr>
        <xdr:cNvPr id="94" name="テキスト ボックス 93"/>
        <xdr:cNvSpPr txBox="1"/>
      </xdr:nvSpPr>
      <xdr:spPr>
        <a:xfrm>
          <a:off x="939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物件費の決算額が</a:t>
          </a:r>
          <a:r>
            <a:rPr kumimoji="1" lang="en-US" altLang="ja-JP" sz="1100">
              <a:solidFill>
                <a:schemeClr val="dk1"/>
              </a:solidFill>
              <a:effectLst/>
              <a:latin typeface="+mn-lt"/>
              <a:ea typeface="+mn-ea"/>
              <a:cs typeface="+mn-cs"/>
            </a:rPr>
            <a:t>R5</a:t>
          </a:r>
          <a:r>
            <a:rPr kumimoji="1" lang="ja-JP" altLang="en-US" sz="1100">
              <a:solidFill>
                <a:schemeClr val="dk1"/>
              </a:solidFill>
              <a:effectLst/>
              <a:latin typeface="+mn-lt"/>
              <a:ea typeface="+mn-ea"/>
              <a:cs typeface="+mn-cs"/>
            </a:rPr>
            <a:t>年度比で大きく減少しており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経常経費に充当する</a:t>
          </a:r>
          <a:r>
            <a:rPr kumimoji="1" lang="ja-JP" altLang="ja-JP" sz="1100">
              <a:solidFill>
                <a:schemeClr val="dk1"/>
              </a:solidFill>
              <a:effectLst/>
              <a:latin typeface="+mn-lt"/>
              <a:ea typeface="+mn-ea"/>
              <a:cs typeface="+mn-cs"/>
            </a:rPr>
            <a:t>特定財源（ふるさと応援基金繰入）</a:t>
          </a:r>
          <a:r>
            <a:rPr kumimoji="1" lang="ja-JP" altLang="en-US" sz="1100">
              <a:solidFill>
                <a:schemeClr val="dk1"/>
              </a:solidFill>
              <a:effectLst/>
              <a:latin typeface="+mn-lt"/>
              <a:ea typeface="+mn-ea"/>
              <a:cs typeface="+mn-cs"/>
            </a:rPr>
            <a:t>額も増額となったため</a:t>
          </a:r>
          <a:r>
            <a:rPr kumimoji="1" lang="ja-JP" altLang="ja-JP" sz="1100">
              <a:solidFill>
                <a:schemeClr val="dk1"/>
              </a:solidFill>
              <a:effectLst/>
              <a:latin typeface="+mn-lt"/>
              <a:ea typeface="+mn-ea"/>
              <a:cs typeface="+mn-cs"/>
            </a:rPr>
            <a:t>、前年度比で</a:t>
          </a:r>
          <a:r>
            <a:rPr kumimoji="1" lang="en-US" altLang="ja-JP" sz="1100">
              <a:solidFill>
                <a:schemeClr val="dk1"/>
              </a:solidFill>
              <a:effectLst/>
              <a:latin typeface="+mn-lt"/>
              <a:ea typeface="+mn-ea"/>
              <a:cs typeface="+mn-cs"/>
            </a:rPr>
            <a:t>0.5</a:t>
          </a:r>
          <a:r>
            <a:rPr kumimoji="1" lang="ja-JP" altLang="en-US" sz="1100">
              <a:solidFill>
                <a:schemeClr val="dk1"/>
              </a:solidFill>
              <a:effectLst/>
              <a:latin typeface="+mn-lt"/>
              <a:ea typeface="+mn-ea"/>
              <a:cs typeface="+mn-cs"/>
            </a:rPr>
            <a:t>ポイント減少した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今後も事務事業の見直し等により経費の削減に努める。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xdr:cNvCxnSpPr/>
      </xdr:nvCxnSpPr>
      <xdr:spPr>
        <a:xfrm flipV="1">
          <a:off x="16510000" y="228346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140987</xdr:rowOff>
    </xdr:from>
    <xdr:ext cx="762000" cy="259045"/>
    <xdr:sp macro="" textlink="">
      <xdr:nvSpPr>
        <xdr:cNvPr id="125" name="物件費最大値テキスト"/>
        <xdr:cNvSpPr txBox="1"/>
      </xdr:nvSpPr>
      <xdr:spPr>
        <a:xfrm>
          <a:off x="16598900" y="20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xdr:cNvCxnSpPr/>
      </xdr:nvCxnSpPr>
      <xdr:spPr>
        <a:xfrm>
          <a:off x="16421100" y="228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46990</xdr:rowOff>
    </xdr:from>
    <xdr:to>
      <xdr:col>82</xdr:col>
      <xdr:colOff>107950</xdr:colOff>
      <xdr:row>15</xdr:row>
      <xdr:rowOff>85090</xdr:rowOff>
    </xdr:to>
    <xdr:cxnSp macro="">
      <xdr:nvCxnSpPr>
        <xdr:cNvPr id="127" name="直線コネクタ 126"/>
        <xdr:cNvCxnSpPr/>
      </xdr:nvCxnSpPr>
      <xdr:spPr>
        <a:xfrm flipV="1">
          <a:off x="15671800" y="26187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6367</xdr:rowOff>
    </xdr:from>
    <xdr:ext cx="762000" cy="259045"/>
    <xdr:sp macro="" textlink="">
      <xdr:nvSpPr>
        <xdr:cNvPr id="128" name="物件費平均値テキスト"/>
        <xdr:cNvSpPr txBox="1"/>
      </xdr:nvSpPr>
      <xdr:spPr>
        <a:xfrm>
          <a:off x="16598900" y="292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16510</xdr:rowOff>
    </xdr:from>
    <xdr:to>
      <xdr:col>78</xdr:col>
      <xdr:colOff>69850</xdr:colOff>
      <xdr:row>15</xdr:row>
      <xdr:rowOff>85090</xdr:rowOff>
    </xdr:to>
    <xdr:cxnSp macro="">
      <xdr:nvCxnSpPr>
        <xdr:cNvPr id="130" name="直線コネクタ 129"/>
        <xdr:cNvCxnSpPr/>
      </xdr:nvCxnSpPr>
      <xdr:spPr>
        <a:xfrm>
          <a:off x="14782800" y="25882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90187</xdr:rowOff>
    </xdr:from>
    <xdr:ext cx="736600" cy="259045"/>
    <xdr:sp macro="" textlink="">
      <xdr:nvSpPr>
        <xdr:cNvPr id="132" name="テキスト ボックス 131"/>
        <xdr:cNvSpPr txBox="1"/>
      </xdr:nvSpPr>
      <xdr:spPr>
        <a:xfrm>
          <a:off x="15290800" y="300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111760</xdr:rowOff>
    </xdr:from>
    <xdr:to>
      <xdr:col>73</xdr:col>
      <xdr:colOff>180975</xdr:colOff>
      <xdr:row>15</xdr:row>
      <xdr:rowOff>16510</xdr:rowOff>
    </xdr:to>
    <xdr:cxnSp macro="">
      <xdr:nvCxnSpPr>
        <xdr:cNvPr id="133" name="直線コネクタ 132"/>
        <xdr:cNvCxnSpPr/>
      </xdr:nvCxnSpPr>
      <xdr:spPr>
        <a:xfrm>
          <a:off x="13893800" y="25120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67327</xdr:rowOff>
    </xdr:from>
    <xdr:ext cx="762000" cy="259045"/>
    <xdr:sp macro="" textlink="">
      <xdr:nvSpPr>
        <xdr:cNvPr id="135" name="テキスト ボックス 134"/>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96520</xdr:rowOff>
    </xdr:from>
    <xdr:to>
      <xdr:col>69</xdr:col>
      <xdr:colOff>92075</xdr:colOff>
      <xdr:row>14</xdr:row>
      <xdr:rowOff>111760</xdr:rowOff>
    </xdr:to>
    <xdr:cxnSp macro="">
      <xdr:nvCxnSpPr>
        <xdr:cNvPr id="136" name="直線コネクタ 135"/>
        <xdr:cNvCxnSpPr/>
      </xdr:nvCxnSpPr>
      <xdr:spPr>
        <a:xfrm>
          <a:off x="13004800" y="2496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162577</xdr:rowOff>
    </xdr:from>
    <xdr:ext cx="762000" cy="259045"/>
    <xdr:sp macro="" textlink="">
      <xdr:nvSpPr>
        <xdr:cNvPr id="138" name="テキスト ボックス 137"/>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83820</xdr:rowOff>
    </xdr:from>
    <xdr:to>
      <xdr:col>65</xdr:col>
      <xdr:colOff>53975</xdr:colOff>
      <xdr:row>17</xdr:row>
      <xdr:rowOff>13970</xdr:rowOff>
    </xdr:to>
    <xdr:sp macro="" textlink="">
      <xdr:nvSpPr>
        <xdr:cNvPr id="139" name="フローチャート: 判断 138"/>
        <xdr:cNvSpPr/>
      </xdr:nvSpPr>
      <xdr:spPr>
        <a:xfrm>
          <a:off x="12954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170197</xdr:rowOff>
    </xdr:from>
    <xdr:ext cx="762000" cy="259045"/>
    <xdr:sp macro="" textlink="">
      <xdr:nvSpPr>
        <xdr:cNvPr id="140" name="テキスト ボックス 139"/>
        <xdr:cNvSpPr txBox="1"/>
      </xdr:nvSpPr>
      <xdr:spPr>
        <a:xfrm>
          <a:off x="12623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167640</xdr:rowOff>
    </xdr:from>
    <xdr:to>
      <xdr:col>82</xdr:col>
      <xdr:colOff>158750</xdr:colOff>
      <xdr:row>15</xdr:row>
      <xdr:rowOff>97790</xdr:rowOff>
    </xdr:to>
    <xdr:sp macro="" textlink="">
      <xdr:nvSpPr>
        <xdr:cNvPr id="146" name="楕円 145"/>
        <xdr:cNvSpPr/>
      </xdr:nvSpPr>
      <xdr:spPr>
        <a:xfrm>
          <a:off x="164592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12717</xdr:rowOff>
    </xdr:from>
    <xdr:ext cx="762000" cy="259045"/>
    <xdr:sp macro="" textlink="">
      <xdr:nvSpPr>
        <xdr:cNvPr id="147" name="物件費該当値テキスト"/>
        <xdr:cNvSpPr txBox="1"/>
      </xdr:nvSpPr>
      <xdr:spPr>
        <a:xfrm>
          <a:off x="165989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34290</xdr:rowOff>
    </xdr:from>
    <xdr:to>
      <xdr:col>78</xdr:col>
      <xdr:colOff>120650</xdr:colOff>
      <xdr:row>15</xdr:row>
      <xdr:rowOff>135890</xdr:rowOff>
    </xdr:to>
    <xdr:sp macro="" textlink="">
      <xdr:nvSpPr>
        <xdr:cNvPr id="148" name="楕円 147"/>
        <xdr:cNvSpPr/>
      </xdr:nvSpPr>
      <xdr:spPr>
        <a:xfrm>
          <a:off x="15621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146067</xdr:rowOff>
    </xdr:from>
    <xdr:ext cx="736600" cy="259045"/>
    <xdr:sp macro="" textlink="">
      <xdr:nvSpPr>
        <xdr:cNvPr id="149" name="テキスト ボックス 148"/>
        <xdr:cNvSpPr txBox="1"/>
      </xdr:nvSpPr>
      <xdr:spPr>
        <a:xfrm>
          <a:off x="15290800" y="237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137160</xdr:rowOff>
    </xdr:from>
    <xdr:to>
      <xdr:col>74</xdr:col>
      <xdr:colOff>31750</xdr:colOff>
      <xdr:row>15</xdr:row>
      <xdr:rowOff>67310</xdr:rowOff>
    </xdr:to>
    <xdr:sp macro="" textlink="">
      <xdr:nvSpPr>
        <xdr:cNvPr id="150" name="楕円 149"/>
        <xdr:cNvSpPr/>
      </xdr:nvSpPr>
      <xdr:spPr>
        <a:xfrm>
          <a:off x="14732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77487</xdr:rowOff>
    </xdr:from>
    <xdr:ext cx="762000" cy="259045"/>
    <xdr:sp macro="" textlink="">
      <xdr:nvSpPr>
        <xdr:cNvPr id="151" name="テキスト ボックス 150"/>
        <xdr:cNvSpPr txBox="1"/>
      </xdr:nvSpPr>
      <xdr:spPr>
        <a:xfrm>
          <a:off x="14401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60960</xdr:rowOff>
    </xdr:from>
    <xdr:to>
      <xdr:col>69</xdr:col>
      <xdr:colOff>142875</xdr:colOff>
      <xdr:row>14</xdr:row>
      <xdr:rowOff>162560</xdr:rowOff>
    </xdr:to>
    <xdr:sp macro="" textlink="">
      <xdr:nvSpPr>
        <xdr:cNvPr id="152" name="楕円 151"/>
        <xdr:cNvSpPr/>
      </xdr:nvSpPr>
      <xdr:spPr>
        <a:xfrm>
          <a:off x="13843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1287</xdr:rowOff>
    </xdr:from>
    <xdr:ext cx="762000" cy="259045"/>
    <xdr:sp macro="" textlink="">
      <xdr:nvSpPr>
        <xdr:cNvPr id="153" name="テキスト ボックス 152"/>
        <xdr:cNvSpPr txBox="1"/>
      </xdr:nvSpPr>
      <xdr:spPr>
        <a:xfrm>
          <a:off x="13512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45720</xdr:rowOff>
    </xdr:from>
    <xdr:to>
      <xdr:col>65</xdr:col>
      <xdr:colOff>53975</xdr:colOff>
      <xdr:row>14</xdr:row>
      <xdr:rowOff>147320</xdr:rowOff>
    </xdr:to>
    <xdr:sp macro="" textlink="">
      <xdr:nvSpPr>
        <xdr:cNvPr id="154" name="楕円 153"/>
        <xdr:cNvSpPr/>
      </xdr:nvSpPr>
      <xdr:spPr>
        <a:xfrm>
          <a:off x="12954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157497</xdr:rowOff>
    </xdr:from>
    <xdr:ext cx="762000" cy="259045"/>
    <xdr:sp macro="" textlink="">
      <xdr:nvSpPr>
        <xdr:cNvPr id="155" name="テキスト ボックス 154"/>
        <xdr:cNvSpPr txBox="1"/>
      </xdr:nvSpPr>
      <xdr:spPr>
        <a:xfrm>
          <a:off x="12623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年度においては、経常</a:t>
          </a:r>
          <a:r>
            <a:rPr kumimoji="1" lang="ja-JP" altLang="en-US" sz="1100">
              <a:solidFill>
                <a:schemeClr val="dk1"/>
              </a:solidFill>
              <a:effectLst/>
              <a:latin typeface="+mn-lt"/>
              <a:ea typeface="+mn-ea"/>
              <a:cs typeface="+mn-cs"/>
            </a:rPr>
            <a:t>・臨時を問わず扶助費全体額が</a:t>
          </a:r>
          <a:r>
            <a:rPr kumimoji="1" lang="ja-JP" altLang="ja-JP" sz="1100">
              <a:solidFill>
                <a:schemeClr val="dk1"/>
              </a:solidFill>
              <a:effectLst/>
              <a:latin typeface="+mn-lt"/>
              <a:ea typeface="+mn-ea"/>
              <a:cs typeface="+mn-cs"/>
            </a:rPr>
            <a:t>増加して</a:t>
          </a:r>
          <a:r>
            <a:rPr kumimoji="1" lang="ja-JP" altLang="en-US" sz="1100">
              <a:solidFill>
                <a:schemeClr val="dk1"/>
              </a:solidFill>
              <a:effectLst/>
              <a:latin typeface="+mn-lt"/>
              <a:ea typeface="+mn-ea"/>
              <a:cs typeface="+mn-cs"/>
            </a:rPr>
            <a:t>おり、充当できる</a:t>
          </a:r>
          <a:r>
            <a:rPr kumimoji="1" lang="ja-JP" altLang="ja-JP" sz="1100">
              <a:solidFill>
                <a:schemeClr val="dk1"/>
              </a:solidFill>
              <a:effectLst/>
              <a:latin typeface="+mn-lt"/>
              <a:ea typeface="+mn-ea"/>
              <a:cs typeface="+mn-cs"/>
            </a:rPr>
            <a:t>特定財源</a:t>
          </a:r>
          <a:r>
            <a:rPr kumimoji="1" lang="ja-JP" altLang="en-US" sz="1100">
              <a:solidFill>
                <a:schemeClr val="dk1"/>
              </a:solidFill>
              <a:effectLst/>
              <a:latin typeface="+mn-lt"/>
              <a:ea typeface="+mn-ea"/>
              <a:cs typeface="+mn-cs"/>
            </a:rPr>
            <a:t>に限界があることから、</a:t>
          </a:r>
          <a:r>
            <a:rPr kumimoji="1" lang="ja-JP" altLang="ja-JP" sz="1100">
              <a:solidFill>
                <a:schemeClr val="dk1"/>
              </a:solidFill>
              <a:effectLst/>
              <a:latin typeface="+mn-lt"/>
              <a:ea typeface="+mn-ea"/>
              <a:cs typeface="+mn-cs"/>
            </a:rPr>
            <a:t>前年度比で</a:t>
          </a:r>
          <a:r>
            <a:rPr kumimoji="1" lang="en-US" altLang="ja-JP" sz="1100">
              <a:solidFill>
                <a:schemeClr val="dk1"/>
              </a:solidFill>
              <a:effectLst/>
              <a:latin typeface="+mn-lt"/>
              <a:ea typeface="+mn-ea"/>
              <a:cs typeface="+mn-cs"/>
            </a:rPr>
            <a:t>0.3</a:t>
          </a:r>
          <a:r>
            <a:rPr kumimoji="1" lang="ja-JP" altLang="en-US" sz="1100">
              <a:solidFill>
                <a:schemeClr val="dk1"/>
              </a:solidFill>
              <a:effectLst/>
              <a:latin typeface="+mn-lt"/>
              <a:ea typeface="+mn-ea"/>
              <a:cs typeface="+mn-cs"/>
            </a:rPr>
            <a:t>ポイント増加</a:t>
          </a:r>
          <a:r>
            <a:rPr kumimoji="1" lang="ja-JP" altLang="ja-JP" sz="110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　今後も資格審査等の適正化に努め、適正な水準を維持していく。</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62</xdr:row>
      <xdr:rowOff>78015</xdr:rowOff>
    </xdr:to>
    <xdr:cxnSp macro="">
      <xdr:nvCxnSpPr>
        <xdr:cNvPr id="185" name="直線コネクタ 184"/>
        <xdr:cNvCxnSpPr/>
      </xdr:nvCxnSpPr>
      <xdr:spPr>
        <a:xfrm flipV="1">
          <a:off x="4826000" y="9091385"/>
          <a:ext cx="0" cy="1616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6" name="扶助費最小値テキスト"/>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7" name="直線コネクタ 186"/>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8"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9" name="直線コネクタ 188"/>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69850</xdr:rowOff>
    </xdr:from>
    <xdr:to>
      <xdr:col>24</xdr:col>
      <xdr:colOff>25400</xdr:colOff>
      <xdr:row>55</xdr:row>
      <xdr:rowOff>118835</xdr:rowOff>
    </xdr:to>
    <xdr:cxnSp macro="">
      <xdr:nvCxnSpPr>
        <xdr:cNvPr id="190" name="直線コネクタ 189"/>
        <xdr:cNvCxnSpPr/>
      </xdr:nvCxnSpPr>
      <xdr:spPr>
        <a:xfrm>
          <a:off x="3987800" y="9499600"/>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64605</xdr:rowOff>
    </xdr:from>
    <xdr:ext cx="762000" cy="259045"/>
    <xdr:sp macro="" textlink="">
      <xdr:nvSpPr>
        <xdr:cNvPr id="191" name="扶助費平均値テキスト"/>
        <xdr:cNvSpPr txBox="1"/>
      </xdr:nvSpPr>
      <xdr:spPr>
        <a:xfrm>
          <a:off x="4914900" y="9665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69850</xdr:rowOff>
    </xdr:from>
    <xdr:to>
      <xdr:col>19</xdr:col>
      <xdr:colOff>187325</xdr:colOff>
      <xdr:row>56</xdr:row>
      <xdr:rowOff>78015</xdr:rowOff>
    </xdr:to>
    <xdr:cxnSp macro="">
      <xdr:nvCxnSpPr>
        <xdr:cNvPr id="193" name="直線コネクタ 192"/>
        <xdr:cNvCxnSpPr/>
      </xdr:nvCxnSpPr>
      <xdr:spPr>
        <a:xfrm flipV="1">
          <a:off x="3098800" y="9499600"/>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7455</xdr:rowOff>
    </xdr:from>
    <xdr:ext cx="736600" cy="259045"/>
    <xdr:sp macro="" textlink="">
      <xdr:nvSpPr>
        <xdr:cNvPr id="195" name="テキスト ボックス 194"/>
        <xdr:cNvSpPr txBox="1"/>
      </xdr:nvSpPr>
      <xdr:spPr>
        <a:xfrm>
          <a:off x="3606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78015</xdr:rowOff>
    </xdr:from>
    <xdr:to>
      <xdr:col>15</xdr:col>
      <xdr:colOff>98425</xdr:colOff>
      <xdr:row>56</xdr:row>
      <xdr:rowOff>94343</xdr:rowOff>
    </xdr:to>
    <xdr:cxnSp macro="">
      <xdr:nvCxnSpPr>
        <xdr:cNvPr id="196" name="直線コネクタ 195"/>
        <xdr:cNvCxnSpPr/>
      </xdr:nvCxnSpPr>
      <xdr:spPr>
        <a:xfrm flipV="1">
          <a:off x="2209800" y="96792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10885</xdr:rowOff>
    </xdr:from>
    <xdr:to>
      <xdr:col>15</xdr:col>
      <xdr:colOff>149225</xdr:colOff>
      <xdr:row>56</xdr:row>
      <xdr:rowOff>112485</xdr:rowOff>
    </xdr:to>
    <xdr:sp macro="" textlink="">
      <xdr:nvSpPr>
        <xdr:cNvPr id="197" name="フローチャート: 判断 196"/>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122662</xdr:rowOff>
    </xdr:from>
    <xdr:ext cx="762000" cy="259045"/>
    <xdr:sp macro="" textlink="">
      <xdr:nvSpPr>
        <xdr:cNvPr id="198" name="テキスト ボックス 197"/>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78015</xdr:rowOff>
    </xdr:from>
    <xdr:to>
      <xdr:col>11</xdr:col>
      <xdr:colOff>9525</xdr:colOff>
      <xdr:row>56</xdr:row>
      <xdr:rowOff>94343</xdr:rowOff>
    </xdr:to>
    <xdr:cxnSp macro="">
      <xdr:nvCxnSpPr>
        <xdr:cNvPr id="199" name="直線コネクタ 198"/>
        <xdr:cNvCxnSpPr/>
      </xdr:nvCxnSpPr>
      <xdr:spPr>
        <a:xfrm>
          <a:off x="1320800" y="96792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90005</xdr:rowOff>
    </xdr:from>
    <xdr:ext cx="762000" cy="259045"/>
    <xdr:sp macro="" textlink="">
      <xdr:nvSpPr>
        <xdr:cNvPr id="201" name="テキスト ボックス 200"/>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59872</xdr:rowOff>
    </xdr:from>
    <xdr:to>
      <xdr:col>6</xdr:col>
      <xdr:colOff>171450</xdr:colOff>
      <xdr:row>56</xdr:row>
      <xdr:rowOff>161472</xdr:rowOff>
    </xdr:to>
    <xdr:sp macro="" textlink="">
      <xdr:nvSpPr>
        <xdr:cNvPr id="202" name="フローチャート: 判断 201"/>
        <xdr:cNvSpPr/>
      </xdr:nvSpPr>
      <xdr:spPr>
        <a:xfrm>
          <a:off x="1270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146249</xdr:rowOff>
    </xdr:from>
    <xdr:ext cx="762000" cy="259045"/>
    <xdr:sp macro="" textlink="">
      <xdr:nvSpPr>
        <xdr:cNvPr id="203" name="テキスト ボックス 202"/>
        <xdr:cNvSpPr txBox="1"/>
      </xdr:nvSpPr>
      <xdr:spPr>
        <a:xfrm>
          <a:off x="939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68035</xdr:rowOff>
    </xdr:from>
    <xdr:to>
      <xdr:col>24</xdr:col>
      <xdr:colOff>76200</xdr:colOff>
      <xdr:row>55</xdr:row>
      <xdr:rowOff>169635</xdr:rowOff>
    </xdr:to>
    <xdr:sp macro="" textlink="">
      <xdr:nvSpPr>
        <xdr:cNvPr id="209" name="楕円 208"/>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84562</xdr:rowOff>
    </xdr:from>
    <xdr:ext cx="762000" cy="259045"/>
    <xdr:sp macro="" textlink="">
      <xdr:nvSpPr>
        <xdr:cNvPr id="210"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19050</xdr:rowOff>
    </xdr:from>
    <xdr:to>
      <xdr:col>20</xdr:col>
      <xdr:colOff>38100</xdr:colOff>
      <xdr:row>55</xdr:row>
      <xdr:rowOff>120650</xdr:rowOff>
    </xdr:to>
    <xdr:sp macro="" textlink="">
      <xdr:nvSpPr>
        <xdr:cNvPr id="211" name="楕円 210"/>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130827</xdr:rowOff>
    </xdr:from>
    <xdr:ext cx="736600" cy="259045"/>
    <xdr:sp macro="" textlink="">
      <xdr:nvSpPr>
        <xdr:cNvPr id="212" name="テキスト ボックス 211"/>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27215</xdr:rowOff>
    </xdr:from>
    <xdr:to>
      <xdr:col>15</xdr:col>
      <xdr:colOff>149225</xdr:colOff>
      <xdr:row>56</xdr:row>
      <xdr:rowOff>128815</xdr:rowOff>
    </xdr:to>
    <xdr:sp macro="" textlink="">
      <xdr:nvSpPr>
        <xdr:cNvPr id="213" name="楕円 212"/>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113592</xdr:rowOff>
    </xdr:from>
    <xdr:ext cx="762000" cy="259045"/>
    <xdr:sp macro="" textlink="">
      <xdr:nvSpPr>
        <xdr:cNvPr id="214" name="テキスト ボックス 21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43543</xdr:rowOff>
    </xdr:from>
    <xdr:to>
      <xdr:col>11</xdr:col>
      <xdr:colOff>60325</xdr:colOff>
      <xdr:row>56</xdr:row>
      <xdr:rowOff>145143</xdr:rowOff>
    </xdr:to>
    <xdr:sp macro="" textlink="">
      <xdr:nvSpPr>
        <xdr:cNvPr id="215" name="楕円 214"/>
        <xdr:cNvSpPr/>
      </xdr:nvSpPr>
      <xdr:spPr>
        <a:xfrm>
          <a:off x="2159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129920</xdr:rowOff>
    </xdr:from>
    <xdr:ext cx="762000" cy="259045"/>
    <xdr:sp macro="" textlink="">
      <xdr:nvSpPr>
        <xdr:cNvPr id="216" name="テキスト ボックス 215"/>
        <xdr:cNvSpPr txBox="1"/>
      </xdr:nvSpPr>
      <xdr:spPr>
        <a:xfrm>
          <a:off x="1828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27215</xdr:rowOff>
    </xdr:from>
    <xdr:to>
      <xdr:col>6</xdr:col>
      <xdr:colOff>171450</xdr:colOff>
      <xdr:row>56</xdr:row>
      <xdr:rowOff>128815</xdr:rowOff>
    </xdr:to>
    <xdr:sp macro="" textlink="">
      <xdr:nvSpPr>
        <xdr:cNvPr id="217" name="楕円 216"/>
        <xdr:cNvSpPr/>
      </xdr:nvSpPr>
      <xdr:spPr>
        <a:xfrm>
          <a:off x="1270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138992</xdr:rowOff>
    </xdr:from>
    <xdr:ext cx="762000" cy="259045"/>
    <xdr:sp macro="" textlink="">
      <xdr:nvSpPr>
        <xdr:cNvPr id="218" name="テキスト ボックス 217"/>
        <xdr:cNvSpPr txBox="1"/>
      </xdr:nvSpPr>
      <xdr:spPr>
        <a:xfrm>
          <a:off x="939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その他は、各特別会計への繰出金がほとんどを占めている。</a:t>
          </a:r>
          <a:endParaRPr lang="ja-JP" altLang="ja-JP" sz="1400">
            <a:effectLst/>
          </a:endParaRPr>
        </a:p>
        <a:p>
          <a:r>
            <a:rPr kumimoji="1" lang="ja-JP" altLang="en-US" sz="1100">
              <a:solidFill>
                <a:schemeClr val="dk1"/>
              </a:solidFill>
              <a:effectLst/>
              <a:latin typeface="+mn-lt"/>
              <a:ea typeface="+mn-ea"/>
              <a:cs typeface="+mn-cs"/>
            </a:rPr>
            <a:t>　国民健康保険事業への繰出金は減少したものの、後期高齢者医療保険事業及び介護保険事業への繰出金は増加したため、前年比で</a:t>
          </a:r>
          <a:r>
            <a:rPr kumimoji="1" lang="en-US" altLang="ja-JP" sz="1100">
              <a:solidFill>
                <a:schemeClr val="dk1"/>
              </a:solidFill>
              <a:effectLst/>
              <a:latin typeface="+mn-lt"/>
              <a:ea typeface="+mn-ea"/>
              <a:cs typeface="+mn-cs"/>
            </a:rPr>
            <a:t>0.7</a:t>
          </a:r>
          <a:r>
            <a:rPr kumimoji="1" lang="ja-JP" altLang="en-US" sz="1100">
              <a:solidFill>
                <a:schemeClr val="dk1"/>
              </a:solidFill>
              <a:effectLst/>
              <a:latin typeface="+mn-lt"/>
              <a:ea typeface="+mn-ea"/>
              <a:cs typeface="+mn-cs"/>
            </a:rPr>
            <a:t>ポイント増加した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今後も公営企業会計の経営健全化を進め負担金を抑制していく。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xdr:cNvCxnSpPr/>
      </xdr:nvCxnSpPr>
      <xdr:spPr>
        <a:xfrm flipV="1">
          <a:off x="16510000" y="906526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5"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64787</xdr:rowOff>
    </xdr:from>
    <xdr:ext cx="762000" cy="259045"/>
    <xdr:sp macro="" textlink="">
      <xdr:nvSpPr>
        <xdr:cNvPr id="247" name="その他最大値テキスト"/>
        <xdr:cNvSpPr txBox="1"/>
      </xdr:nvSpPr>
      <xdr:spPr>
        <a:xfrm>
          <a:off x="16598900" y="880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xdr:cNvCxnSpPr/>
      </xdr:nvCxnSpPr>
      <xdr:spPr>
        <a:xfrm>
          <a:off x="16421100" y="906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39370</xdr:rowOff>
    </xdr:from>
    <xdr:to>
      <xdr:col>82</xdr:col>
      <xdr:colOff>107950</xdr:colOff>
      <xdr:row>57</xdr:row>
      <xdr:rowOff>146050</xdr:rowOff>
    </xdr:to>
    <xdr:cxnSp macro="">
      <xdr:nvCxnSpPr>
        <xdr:cNvPr id="249" name="直線コネクタ 248"/>
        <xdr:cNvCxnSpPr/>
      </xdr:nvCxnSpPr>
      <xdr:spPr>
        <a:xfrm>
          <a:off x="15671800" y="981202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85107</xdr:rowOff>
    </xdr:from>
    <xdr:ext cx="762000" cy="259045"/>
    <xdr:sp macro="" textlink="">
      <xdr:nvSpPr>
        <xdr:cNvPr id="250"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24130</xdr:rowOff>
    </xdr:from>
    <xdr:to>
      <xdr:col>78</xdr:col>
      <xdr:colOff>69850</xdr:colOff>
      <xdr:row>57</xdr:row>
      <xdr:rowOff>39370</xdr:rowOff>
    </xdr:to>
    <xdr:cxnSp macro="">
      <xdr:nvCxnSpPr>
        <xdr:cNvPr id="252" name="直線コネクタ 251"/>
        <xdr:cNvCxnSpPr/>
      </xdr:nvCxnSpPr>
      <xdr:spPr>
        <a:xfrm>
          <a:off x="14782800" y="9796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8907</xdr:rowOff>
    </xdr:from>
    <xdr:ext cx="736600" cy="259045"/>
    <xdr:sp macro="" textlink="">
      <xdr:nvSpPr>
        <xdr:cNvPr id="254" name="テキスト ボックス 253"/>
        <xdr:cNvSpPr txBox="1"/>
      </xdr:nvSpPr>
      <xdr:spPr>
        <a:xfrm>
          <a:off x="15290800" y="943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24130</xdr:rowOff>
    </xdr:from>
    <xdr:to>
      <xdr:col>73</xdr:col>
      <xdr:colOff>180975</xdr:colOff>
      <xdr:row>57</xdr:row>
      <xdr:rowOff>24130</xdr:rowOff>
    </xdr:to>
    <xdr:cxnSp macro="">
      <xdr:nvCxnSpPr>
        <xdr:cNvPr id="255" name="直線コネクタ 254"/>
        <xdr:cNvCxnSpPr/>
      </xdr:nvCxnSpPr>
      <xdr:spPr>
        <a:xfrm>
          <a:off x="13893800" y="9796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24147</xdr:rowOff>
    </xdr:from>
    <xdr:ext cx="762000" cy="259045"/>
    <xdr:sp macro="" textlink="">
      <xdr:nvSpPr>
        <xdr:cNvPr id="257" name="テキスト ボックス 256"/>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24130</xdr:rowOff>
    </xdr:from>
    <xdr:to>
      <xdr:col>69</xdr:col>
      <xdr:colOff>92075</xdr:colOff>
      <xdr:row>58</xdr:row>
      <xdr:rowOff>5080</xdr:rowOff>
    </xdr:to>
    <xdr:cxnSp macro="">
      <xdr:nvCxnSpPr>
        <xdr:cNvPr id="258" name="直線コネクタ 257"/>
        <xdr:cNvCxnSpPr/>
      </xdr:nvCxnSpPr>
      <xdr:spPr>
        <a:xfrm flipV="1">
          <a:off x="13004800" y="97967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134637</xdr:rowOff>
    </xdr:from>
    <xdr:ext cx="762000" cy="259045"/>
    <xdr:sp macro="" textlink="">
      <xdr:nvSpPr>
        <xdr:cNvPr id="260" name="テキスト ボックス 259"/>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99060</xdr:rowOff>
    </xdr:from>
    <xdr:to>
      <xdr:col>65</xdr:col>
      <xdr:colOff>53975</xdr:colOff>
      <xdr:row>57</xdr:row>
      <xdr:rowOff>29210</xdr:rowOff>
    </xdr:to>
    <xdr:sp macro="" textlink="">
      <xdr:nvSpPr>
        <xdr:cNvPr id="261" name="フローチャート: 判断 260"/>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39387</xdr:rowOff>
    </xdr:from>
    <xdr:ext cx="762000" cy="259045"/>
    <xdr:sp macro="" textlink="">
      <xdr:nvSpPr>
        <xdr:cNvPr id="262" name="テキスト ボックス 261"/>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95250</xdr:rowOff>
    </xdr:from>
    <xdr:to>
      <xdr:col>82</xdr:col>
      <xdr:colOff>158750</xdr:colOff>
      <xdr:row>58</xdr:row>
      <xdr:rowOff>25400</xdr:rowOff>
    </xdr:to>
    <xdr:sp macro="" textlink="">
      <xdr:nvSpPr>
        <xdr:cNvPr id="268" name="楕円 267"/>
        <xdr:cNvSpPr/>
      </xdr:nvSpPr>
      <xdr:spPr>
        <a:xfrm>
          <a:off x="16459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67327</xdr:rowOff>
    </xdr:from>
    <xdr:ext cx="762000" cy="259045"/>
    <xdr:sp macro="" textlink="">
      <xdr:nvSpPr>
        <xdr:cNvPr id="269" name="その他該当値テキスト"/>
        <xdr:cNvSpPr txBox="1"/>
      </xdr:nvSpPr>
      <xdr:spPr>
        <a:xfrm>
          <a:off x="16598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160020</xdr:rowOff>
    </xdr:from>
    <xdr:to>
      <xdr:col>78</xdr:col>
      <xdr:colOff>120650</xdr:colOff>
      <xdr:row>57</xdr:row>
      <xdr:rowOff>90170</xdr:rowOff>
    </xdr:to>
    <xdr:sp macro="" textlink="">
      <xdr:nvSpPr>
        <xdr:cNvPr id="270" name="楕円 269"/>
        <xdr:cNvSpPr/>
      </xdr:nvSpPr>
      <xdr:spPr>
        <a:xfrm>
          <a:off x="15621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74947</xdr:rowOff>
    </xdr:from>
    <xdr:ext cx="736600" cy="259045"/>
    <xdr:sp macro="" textlink="">
      <xdr:nvSpPr>
        <xdr:cNvPr id="271" name="テキスト ボックス 270"/>
        <xdr:cNvSpPr txBox="1"/>
      </xdr:nvSpPr>
      <xdr:spPr>
        <a:xfrm>
          <a:off x="15290800" y="984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144780</xdr:rowOff>
    </xdr:from>
    <xdr:to>
      <xdr:col>74</xdr:col>
      <xdr:colOff>31750</xdr:colOff>
      <xdr:row>57</xdr:row>
      <xdr:rowOff>74930</xdr:rowOff>
    </xdr:to>
    <xdr:sp macro="" textlink="">
      <xdr:nvSpPr>
        <xdr:cNvPr id="272" name="楕円 271"/>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59707</xdr:rowOff>
    </xdr:from>
    <xdr:ext cx="762000" cy="259045"/>
    <xdr:sp macro="" textlink="">
      <xdr:nvSpPr>
        <xdr:cNvPr id="273" name="テキスト ボックス 272"/>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144780</xdr:rowOff>
    </xdr:from>
    <xdr:to>
      <xdr:col>69</xdr:col>
      <xdr:colOff>142875</xdr:colOff>
      <xdr:row>57</xdr:row>
      <xdr:rowOff>74930</xdr:rowOff>
    </xdr:to>
    <xdr:sp macro="" textlink="">
      <xdr:nvSpPr>
        <xdr:cNvPr id="274" name="楕円 273"/>
        <xdr:cNvSpPr/>
      </xdr:nvSpPr>
      <xdr:spPr>
        <a:xfrm>
          <a:off x="13843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59707</xdr:rowOff>
    </xdr:from>
    <xdr:ext cx="762000" cy="259045"/>
    <xdr:sp macro="" textlink="">
      <xdr:nvSpPr>
        <xdr:cNvPr id="275" name="テキスト ボックス 274"/>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125730</xdr:rowOff>
    </xdr:from>
    <xdr:to>
      <xdr:col>65</xdr:col>
      <xdr:colOff>53975</xdr:colOff>
      <xdr:row>58</xdr:row>
      <xdr:rowOff>55880</xdr:rowOff>
    </xdr:to>
    <xdr:sp macro="" textlink="">
      <xdr:nvSpPr>
        <xdr:cNvPr id="276" name="楕円 275"/>
        <xdr:cNvSpPr/>
      </xdr:nvSpPr>
      <xdr:spPr>
        <a:xfrm>
          <a:off x="12954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40657</xdr:rowOff>
    </xdr:from>
    <xdr:ext cx="762000" cy="259045"/>
    <xdr:sp macro="" textlink="">
      <xdr:nvSpPr>
        <xdr:cNvPr id="277" name="テキスト ボックス 276"/>
        <xdr:cNvSpPr txBox="1"/>
      </xdr:nvSpPr>
      <xdr:spPr>
        <a:xfrm>
          <a:off x="126238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置賜広域行政組合分担金、置賜広域病院企業団負担金及び</a:t>
          </a:r>
          <a:r>
            <a:rPr kumimoji="1" lang="ja-JP" altLang="en-US" sz="1100">
              <a:solidFill>
                <a:schemeClr val="dk1"/>
              </a:solidFill>
              <a:effectLst/>
              <a:latin typeface="+mn-lt"/>
              <a:ea typeface="+mn-ea"/>
              <a:cs typeface="+mn-cs"/>
            </a:rPr>
            <a:t>西置賜行政組合分担金</a:t>
          </a:r>
          <a:r>
            <a:rPr kumimoji="1" lang="ja-JP" altLang="ja-JP" sz="1100">
              <a:solidFill>
                <a:schemeClr val="dk1"/>
              </a:solidFill>
              <a:effectLst/>
              <a:latin typeface="+mn-lt"/>
              <a:ea typeface="+mn-ea"/>
              <a:cs typeface="+mn-cs"/>
            </a:rPr>
            <a:t>が減少</a:t>
          </a:r>
          <a:r>
            <a:rPr kumimoji="1" lang="ja-JP" altLang="en-US" sz="1100">
              <a:solidFill>
                <a:schemeClr val="dk1"/>
              </a:solidFill>
              <a:effectLst/>
              <a:latin typeface="+mn-lt"/>
              <a:ea typeface="+mn-ea"/>
              <a:cs typeface="+mn-cs"/>
            </a:rPr>
            <a:t>し、下水道事業負担金が増額となったが</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0.6</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減少した。</a:t>
          </a:r>
          <a:endParaRPr lang="ja-JP" altLang="ja-JP" sz="1400">
            <a:effectLst/>
          </a:endParaRPr>
        </a:p>
        <a:p>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引き続き</a:t>
          </a:r>
          <a:r>
            <a:rPr kumimoji="1" lang="ja-JP" altLang="ja-JP" sz="1100">
              <a:solidFill>
                <a:schemeClr val="dk1"/>
              </a:solidFill>
              <a:effectLst/>
              <a:latin typeface="+mn-lt"/>
              <a:ea typeface="+mn-ea"/>
              <a:cs typeface="+mn-cs"/>
            </a:rPr>
            <a:t>各一部事務組合への負担金・分担金等の</a:t>
          </a:r>
          <a:r>
            <a:rPr kumimoji="1" lang="ja-JP" altLang="en-US" sz="1100">
              <a:solidFill>
                <a:schemeClr val="dk1"/>
              </a:solidFill>
              <a:effectLst/>
              <a:latin typeface="+mn-lt"/>
              <a:ea typeface="+mn-ea"/>
              <a:cs typeface="+mn-cs"/>
            </a:rPr>
            <a:t>計上</a:t>
          </a:r>
          <a:r>
            <a:rPr kumimoji="1" lang="ja-JP" altLang="ja-JP" sz="1100">
              <a:solidFill>
                <a:schemeClr val="dk1"/>
              </a:solidFill>
              <a:effectLst/>
              <a:latin typeface="+mn-lt"/>
              <a:ea typeface="+mn-ea"/>
              <a:cs typeface="+mn-cs"/>
            </a:rPr>
            <a:t>が見込まれるため、構成市町の分担割合の見直し等を検討し適正な水準を目指していく。</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41</xdr:row>
      <xdr:rowOff>46990</xdr:rowOff>
    </xdr:to>
    <xdr:cxnSp macro="">
      <xdr:nvCxnSpPr>
        <xdr:cNvPr id="302" name="直線コネクタ 301"/>
        <xdr:cNvCxnSpPr/>
      </xdr:nvCxnSpPr>
      <xdr:spPr>
        <a:xfrm flipV="1">
          <a:off x="16510000" y="597001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303"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5" name="補助費等最大値テキスト"/>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6" name="直線コネクタ 305"/>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44704</xdr:rowOff>
    </xdr:from>
    <xdr:to>
      <xdr:col>82</xdr:col>
      <xdr:colOff>107950</xdr:colOff>
      <xdr:row>38</xdr:row>
      <xdr:rowOff>72136</xdr:rowOff>
    </xdr:to>
    <xdr:cxnSp macro="">
      <xdr:nvCxnSpPr>
        <xdr:cNvPr id="307" name="直線コネクタ 306"/>
        <xdr:cNvCxnSpPr/>
      </xdr:nvCxnSpPr>
      <xdr:spPr>
        <a:xfrm flipV="1">
          <a:off x="15671800" y="65598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8145</xdr:rowOff>
    </xdr:from>
    <xdr:ext cx="762000" cy="259045"/>
    <xdr:sp macro="" textlink="">
      <xdr:nvSpPr>
        <xdr:cNvPr id="308"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163068</xdr:rowOff>
    </xdr:from>
    <xdr:to>
      <xdr:col>82</xdr:col>
      <xdr:colOff>158750</xdr:colOff>
      <xdr:row>37</xdr:row>
      <xdr:rowOff>93218</xdr:rowOff>
    </xdr:to>
    <xdr:sp macro="" textlink="">
      <xdr:nvSpPr>
        <xdr:cNvPr id="309" name="フローチャート: 判断 30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72136</xdr:rowOff>
    </xdr:from>
    <xdr:to>
      <xdr:col>78</xdr:col>
      <xdr:colOff>69850</xdr:colOff>
      <xdr:row>38</xdr:row>
      <xdr:rowOff>76708</xdr:rowOff>
    </xdr:to>
    <xdr:cxnSp macro="">
      <xdr:nvCxnSpPr>
        <xdr:cNvPr id="310" name="直線コネクタ 309"/>
        <xdr:cNvCxnSpPr/>
      </xdr:nvCxnSpPr>
      <xdr:spPr>
        <a:xfrm flipV="1">
          <a:off x="14782800" y="65872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107967</xdr:rowOff>
    </xdr:from>
    <xdr:ext cx="736600" cy="259045"/>
    <xdr:sp macro="" textlink="">
      <xdr:nvSpPr>
        <xdr:cNvPr id="312" name="テキスト ボックス 311"/>
        <xdr:cNvSpPr txBox="1"/>
      </xdr:nvSpPr>
      <xdr:spPr>
        <a:xfrm>
          <a:off x="15290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3556</xdr:rowOff>
    </xdr:from>
    <xdr:to>
      <xdr:col>73</xdr:col>
      <xdr:colOff>180975</xdr:colOff>
      <xdr:row>38</xdr:row>
      <xdr:rowOff>76708</xdr:rowOff>
    </xdr:to>
    <xdr:cxnSp macro="">
      <xdr:nvCxnSpPr>
        <xdr:cNvPr id="313" name="直線コネクタ 312"/>
        <xdr:cNvCxnSpPr/>
      </xdr:nvCxnSpPr>
      <xdr:spPr>
        <a:xfrm>
          <a:off x="13893800" y="651865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4" name="フローチャート: 判断 313"/>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94251</xdr:rowOff>
    </xdr:from>
    <xdr:ext cx="762000" cy="259045"/>
    <xdr:sp macro="" textlink="">
      <xdr:nvSpPr>
        <xdr:cNvPr id="315" name="テキスト ボックス 314"/>
        <xdr:cNvSpPr txBox="1"/>
      </xdr:nvSpPr>
      <xdr:spPr>
        <a:xfrm>
          <a:off x="14401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3556</xdr:rowOff>
    </xdr:from>
    <xdr:to>
      <xdr:col>69</xdr:col>
      <xdr:colOff>92075</xdr:colOff>
      <xdr:row>38</xdr:row>
      <xdr:rowOff>49276</xdr:rowOff>
    </xdr:to>
    <xdr:cxnSp macro="">
      <xdr:nvCxnSpPr>
        <xdr:cNvPr id="316" name="直線コネクタ 315"/>
        <xdr:cNvCxnSpPr/>
      </xdr:nvCxnSpPr>
      <xdr:spPr>
        <a:xfrm flipV="1">
          <a:off x="13004800" y="65186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7" name="フローチャート: 判断 31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71391</xdr:rowOff>
    </xdr:from>
    <xdr:ext cx="762000" cy="259045"/>
    <xdr:sp macro="" textlink="">
      <xdr:nvSpPr>
        <xdr:cNvPr id="318" name="テキスト ボックス 31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14478</xdr:rowOff>
    </xdr:from>
    <xdr:to>
      <xdr:col>65</xdr:col>
      <xdr:colOff>53975</xdr:colOff>
      <xdr:row>37</xdr:row>
      <xdr:rowOff>116078</xdr:rowOff>
    </xdr:to>
    <xdr:sp macro="" textlink="">
      <xdr:nvSpPr>
        <xdr:cNvPr id="319" name="フローチャート: 判断 318"/>
        <xdr:cNvSpPr/>
      </xdr:nvSpPr>
      <xdr:spPr>
        <a:xfrm>
          <a:off x="12954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126255</xdr:rowOff>
    </xdr:from>
    <xdr:ext cx="762000" cy="259045"/>
    <xdr:sp macro="" textlink="">
      <xdr:nvSpPr>
        <xdr:cNvPr id="320" name="テキスト ボックス 319"/>
        <xdr:cNvSpPr txBox="1"/>
      </xdr:nvSpPr>
      <xdr:spPr>
        <a:xfrm>
          <a:off x="12623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165354</xdr:rowOff>
    </xdr:from>
    <xdr:to>
      <xdr:col>82</xdr:col>
      <xdr:colOff>158750</xdr:colOff>
      <xdr:row>38</xdr:row>
      <xdr:rowOff>95504</xdr:rowOff>
    </xdr:to>
    <xdr:sp macro="" textlink="">
      <xdr:nvSpPr>
        <xdr:cNvPr id="326" name="楕円 325"/>
        <xdr:cNvSpPr/>
      </xdr:nvSpPr>
      <xdr:spPr>
        <a:xfrm>
          <a:off x="164592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137431</xdr:rowOff>
    </xdr:from>
    <xdr:ext cx="762000" cy="259045"/>
    <xdr:sp macro="" textlink="">
      <xdr:nvSpPr>
        <xdr:cNvPr id="327" name="補助費等該当値テキスト"/>
        <xdr:cNvSpPr txBox="1"/>
      </xdr:nvSpPr>
      <xdr:spPr>
        <a:xfrm>
          <a:off x="165989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21336</xdr:rowOff>
    </xdr:from>
    <xdr:to>
      <xdr:col>78</xdr:col>
      <xdr:colOff>120650</xdr:colOff>
      <xdr:row>38</xdr:row>
      <xdr:rowOff>122936</xdr:rowOff>
    </xdr:to>
    <xdr:sp macro="" textlink="">
      <xdr:nvSpPr>
        <xdr:cNvPr id="328" name="楕円 327"/>
        <xdr:cNvSpPr/>
      </xdr:nvSpPr>
      <xdr:spPr>
        <a:xfrm>
          <a:off x="15621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107713</xdr:rowOff>
    </xdr:from>
    <xdr:ext cx="736600" cy="259045"/>
    <xdr:sp macro="" textlink="">
      <xdr:nvSpPr>
        <xdr:cNvPr id="329" name="テキスト ボックス 328"/>
        <xdr:cNvSpPr txBox="1"/>
      </xdr:nvSpPr>
      <xdr:spPr>
        <a:xfrm>
          <a:off x="15290800" y="6622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25908</xdr:rowOff>
    </xdr:from>
    <xdr:to>
      <xdr:col>74</xdr:col>
      <xdr:colOff>31750</xdr:colOff>
      <xdr:row>38</xdr:row>
      <xdr:rowOff>127508</xdr:rowOff>
    </xdr:to>
    <xdr:sp macro="" textlink="">
      <xdr:nvSpPr>
        <xdr:cNvPr id="330" name="楕円 329"/>
        <xdr:cNvSpPr/>
      </xdr:nvSpPr>
      <xdr:spPr>
        <a:xfrm>
          <a:off x="14732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112285</xdr:rowOff>
    </xdr:from>
    <xdr:ext cx="762000" cy="259045"/>
    <xdr:sp macro="" textlink="">
      <xdr:nvSpPr>
        <xdr:cNvPr id="331" name="テキスト ボックス 330"/>
        <xdr:cNvSpPr txBox="1"/>
      </xdr:nvSpPr>
      <xdr:spPr>
        <a:xfrm>
          <a:off x="14401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124206</xdr:rowOff>
    </xdr:from>
    <xdr:to>
      <xdr:col>69</xdr:col>
      <xdr:colOff>142875</xdr:colOff>
      <xdr:row>38</xdr:row>
      <xdr:rowOff>54356</xdr:rowOff>
    </xdr:to>
    <xdr:sp macro="" textlink="">
      <xdr:nvSpPr>
        <xdr:cNvPr id="332" name="楕円 331"/>
        <xdr:cNvSpPr/>
      </xdr:nvSpPr>
      <xdr:spPr>
        <a:xfrm>
          <a:off x="13843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39133</xdr:rowOff>
    </xdr:from>
    <xdr:ext cx="762000" cy="259045"/>
    <xdr:sp macro="" textlink="">
      <xdr:nvSpPr>
        <xdr:cNvPr id="333" name="テキスト ボックス 332"/>
        <xdr:cNvSpPr txBox="1"/>
      </xdr:nvSpPr>
      <xdr:spPr>
        <a:xfrm>
          <a:off x="13512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169926</xdr:rowOff>
    </xdr:from>
    <xdr:to>
      <xdr:col>65</xdr:col>
      <xdr:colOff>53975</xdr:colOff>
      <xdr:row>38</xdr:row>
      <xdr:rowOff>100076</xdr:rowOff>
    </xdr:to>
    <xdr:sp macro="" textlink="">
      <xdr:nvSpPr>
        <xdr:cNvPr id="334" name="楕円 333"/>
        <xdr:cNvSpPr/>
      </xdr:nvSpPr>
      <xdr:spPr>
        <a:xfrm>
          <a:off x="129540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84853</xdr:rowOff>
    </xdr:from>
    <xdr:ext cx="762000" cy="259045"/>
    <xdr:sp macro="" textlink="">
      <xdr:nvSpPr>
        <xdr:cNvPr id="335" name="テキスト ボックス 334"/>
        <xdr:cNvSpPr txBox="1"/>
      </xdr:nvSpPr>
      <xdr:spPr>
        <a:xfrm>
          <a:off x="126238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年度借入（据置</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年）の元金償還開始により前年度比で</a:t>
          </a:r>
          <a:r>
            <a:rPr kumimoji="1" lang="en-US" altLang="ja-JP" sz="1100">
              <a:solidFill>
                <a:schemeClr val="dk1"/>
              </a:solidFill>
              <a:effectLst/>
              <a:latin typeface="+mn-lt"/>
              <a:ea typeface="+mn-ea"/>
              <a:cs typeface="+mn-cs"/>
            </a:rPr>
            <a:t>0.8</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増加した。</a:t>
          </a:r>
          <a:endParaRPr lang="ja-JP" altLang="ja-JP" sz="1400">
            <a:effectLst/>
          </a:endParaRPr>
        </a:p>
        <a:p>
          <a:r>
            <a:rPr kumimoji="1" lang="ja-JP" altLang="ja-JP" sz="1100">
              <a:solidFill>
                <a:schemeClr val="dk1"/>
              </a:solidFill>
              <a:effectLst/>
              <a:latin typeface="+mn-lt"/>
              <a:ea typeface="+mn-ea"/>
              <a:cs typeface="+mn-cs"/>
            </a:rPr>
            <a:t>　近年の大型事業の実施等により今後悪化していくことが予想されるため、繰上償還の実施等、適正な公債費管理を行っていく。</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xdr:cNvCxnSpPr/>
      </xdr:nvCxnSpPr>
      <xdr:spPr>
        <a:xfrm flipV="1">
          <a:off x="4826000" y="126695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68597</xdr:rowOff>
    </xdr:from>
    <xdr:ext cx="762000" cy="259045"/>
    <xdr:sp macro="" textlink="">
      <xdr:nvSpPr>
        <xdr:cNvPr id="366" name="公債費最大値テキスト"/>
        <xdr:cNvSpPr txBox="1"/>
      </xdr:nvSpPr>
      <xdr:spPr>
        <a:xfrm>
          <a:off x="4914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xdr:cNvCxnSpPr/>
      </xdr:nvCxnSpPr>
      <xdr:spPr>
        <a:xfrm>
          <a:off x="4737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58420</xdr:rowOff>
    </xdr:from>
    <xdr:to>
      <xdr:col>24</xdr:col>
      <xdr:colOff>25400</xdr:colOff>
      <xdr:row>78</xdr:row>
      <xdr:rowOff>119380</xdr:rowOff>
    </xdr:to>
    <xdr:cxnSp macro="">
      <xdr:nvCxnSpPr>
        <xdr:cNvPr id="368" name="直線コネクタ 367"/>
        <xdr:cNvCxnSpPr/>
      </xdr:nvCxnSpPr>
      <xdr:spPr>
        <a:xfrm>
          <a:off x="3987800" y="134315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134638</xdr:rowOff>
    </xdr:from>
    <xdr:ext cx="762000" cy="259045"/>
    <xdr:sp macro="" textlink="">
      <xdr:nvSpPr>
        <xdr:cNvPr id="369" name="公債費平均値テキスト"/>
        <xdr:cNvSpPr txBox="1"/>
      </xdr:nvSpPr>
      <xdr:spPr>
        <a:xfrm>
          <a:off x="4914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118111</xdr:rowOff>
    </xdr:from>
    <xdr:to>
      <xdr:col>24</xdr:col>
      <xdr:colOff>76200</xdr:colOff>
      <xdr:row>78</xdr:row>
      <xdr:rowOff>48261</xdr:rowOff>
    </xdr:to>
    <xdr:sp macro="" textlink="">
      <xdr:nvSpPr>
        <xdr:cNvPr id="370" name="フローチャート: 判断 369"/>
        <xdr:cNvSpPr/>
      </xdr:nvSpPr>
      <xdr:spPr>
        <a:xfrm>
          <a:off x="4775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161289</xdr:rowOff>
    </xdr:from>
    <xdr:to>
      <xdr:col>19</xdr:col>
      <xdr:colOff>187325</xdr:colOff>
      <xdr:row>78</xdr:row>
      <xdr:rowOff>58420</xdr:rowOff>
    </xdr:to>
    <xdr:cxnSp macro="">
      <xdr:nvCxnSpPr>
        <xdr:cNvPr id="371" name="直線コネクタ 370"/>
        <xdr:cNvCxnSpPr/>
      </xdr:nvCxnSpPr>
      <xdr:spPr>
        <a:xfrm>
          <a:off x="3098800" y="133629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119397</xdr:rowOff>
    </xdr:from>
    <xdr:ext cx="736600" cy="259045"/>
    <xdr:sp macro="" textlink="">
      <xdr:nvSpPr>
        <xdr:cNvPr id="373" name="テキスト ボックス 372"/>
        <xdr:cNvSpPr txBox="1"/>
      </xdr:nvSpPr>
      <xdr:spPr>
        <a:xfrm>
          <a:off x="3606800" y="1314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8889</xdr:rowOff>
    </xdr:from>
    <xdr:to>
      <xdr:col>15</xdr:col>
      <xdr:colOff>98425</xdr:colOff>
      <xdr:row>77</xdr:row>
      <xdr:rowOff>161289</xdr:rowOff>
    </xdr:to>
    <xdr:cxnSp macro="">
      <xdr:nvCxnSpPr>
        <xdr:cNvPr id="374" name="直線コネクタ 373"/>
        <xdr:cNvCxnSpPr/>
      </xdr:nvCxnSpPr>
      <xdr:spPr>
        <a:xfrm>
          <a:off x="2209800" y="13210539"/>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8889</xdr:rowOff>
    </xdr:from>
    <xdr:to>
      <xdr:col>11</xdr:col>
      <xdr:colOff>9525</xdr:colOff>
      <xdr:row>77</xdr:row>
      <xdr:rowOff>62230</xdr:rowOff>
    </xdr:to>
    <xdr:cxnSp macro="">
      <xdr:nvCxnSpPr>
        <xdr:cNvPr id="377" name="直線コネクタ 376"/>
        <xdr:cNvCxnSpPr/>
      </xdr:nvCxnSpPr>
      <xdr:spPr>
        <a:xfrm flipV="1">
          <a:off x="1320800" y="1321053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110489</xdr:rowOff>
    </xdr:from>
    <xdr:to>
      <xdr:col>11</xdr:col>
      <xdr:colOff>60325</xdr:colOff>
      <xdr:row>78</xdr:row>
      <xdr:rowOff>40639</xdr:rowOff>
    </xdr:to>
    <xdr:sp macro="" textlink="">
      <xdr:nvSpPr>
        <xdr:cNvPr id="378" name="フローチャート: 判断 377"/>
        <xdr:cNvSpPr/>
      </xdr:nvSpPr>
      <xdr:spPr>
        <a:xfrm>
          <a:off x="2159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25416</xdr:rowOff>
    </xdr:from>
    <xdr:ext cx="762000" cy="259045"/>
    <xdr:sp macro="" textlink="">
      <xdr:nvSpPr>
        <xdr:cNvPr id="379" name="テキスト ボックス 378"/>
        <xdr:cNvSpPr txBox="1"/>
      </xdr:nvSpPr>
      <xdr:spPr>
        <a:xfrm>
          <a:off x="1828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15239</xdr:rowOff>
    </xdr:from>
    <xdr:to>
      <xdr:col>6</xdr:col>
      <xdr:colOff>171450</xdr:colOff>
      <xdr:row>78</xdr:row>
      <xdr:rowOff>116839</xdr:rowOff>
    </xdr:to>
    <xdr:sp macro="" textlink="">
      <xdr:nvSpPr>
        <xdr:cNvPr id="380" name="フローチャート: 判断 379"/>
        <xdr:cNvSpPr/>
      </xdr:nvSpPr>
      <xdr:spPr>
        <a:xfrm>
          <a:off x="1270000" y="1338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101616</xdr:rowOff>
    </xdr:from>
    <xdr:ext cx="762000" cy="259045"/>
    <xdr:sp macro="" textlink="">
      <xdr:nvSpPr>
        <xdr:cNvPr id="381" name="テキスト ボックス 380"/>
        <xdr:cNvSpPr txBox="1"/>
      </xdr:nvSpPr>
      <xdr:spPr>
        <a:xfrm>
          <a:off x="939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68580</xdr:rowOff>
    </xdr:from>
    <xdr:to>
      <xdr:col>24</xdr:col>
      <xdr:colOff>76200</xdr:colOff>
      <xdr:row>78</xdr:row>
      <xdr:rowOff>170180</xdr:rowOff>
    </xdr:to>
    <xdr:sp macro="" textlink="">
      <xdr:nvSpPr>
        <xdr:cNvPr id="387" name="楕円 386"/>
        <xdr:cNvSpPr/>
      </xdr:nvSpPr>
      <xdr:spPr>
        <a:xfrm>
          <a:off x="47752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40657</xdr:rowOff>
    </xdr:from>
    <xdr:ext cx="762000" cy="259045"/>
    <xdr:sp macro="" textlink="">
      <xdr:nvSpPr>
        <xdr:cNvPr id="388" name="公債費該当値テキスト"/>
        <xdr:cNvSpPr txBox="1"/>
      </xdr:nvSpPr>
      <xdr:spPr>
        <a:xfrm>
          <a:off x="49149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7620</xdr:rowOff>
    </xdr:from>
    <xdr:to>
      <xdr:col>20</xdr:col>
      <xdr:colOff>38100</xdr:colOff>
      <xdr:row>78</xdr:row>
      <xdr:rowOff>109220</xdr:rowOff>
    </xdr:to>
    <xdr:sp macro="" textlink="">
      <xdr:nvSpPr>
        <xdr:cNvPr id="389" name="楕円 388"/>
        <xdr:cNvSpPr/>
      </xdr:nvSpPr>
      <xdr:spPr>
        <a:xfrm>
          <a:off x="3937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93997</xdr:rowOff>
    </xdr:from>
    <xdr:ext cx="736600" cy="259045"/>
    <xdr:sp macro="" textlink="">
      <xdr:nvSpPr>
        <xdr:cNvPr id="390" name="テキスト ボックス 389"/>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110489</xdr:rowOff>
    </xdr:from>
    <xdr:to>
      <xdr:col>15</xdr:col>
      <xdr:colOff>149225</xdr:colOff>
      <xdr:row>78</xdr:row>
      <xdr:rowOff>40639</xdr:rowOff>
    </xdr:to>
    <xdr:sp macro="" textlink="">
      <xdr:nvSpPr>
        <xdr:cNvPr id="391" name="楕円 390"/>
        <xdr:cNvSpPr/>
      </xdr:nvSpPr>
      <xdr:spPr>
        <a:xfrm>
          <a:off x="3048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50816</xdr:rowOff>
    </xdr:from>
    <xdr:ext cx="762000" cy="259045"/>
    <xdr:sp macro="" textlink="">
      <xdr:nvSpPr>
        <xdr:cNvPr id="392" name="テキスト ボックス 391"/>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129539</xdr:rowOff>
    </xdr:from>
    <xdr:to>
      <xdr:col>11</xdr:col>
      <xdr:colOff>60325</xdr:colOff>
      <xdr:row>77</xdr:row>
      <xdr:rowOff>59689</xdr:rowOff>
    </xdr:to>
    <xdr:sp macro="" textlink="">
      <xdr:nvSpPr>
        <xdr:cNvPr id="393" name="楕円 392"/>
        <xdr:cNvSpPr/>
      </xdr:nvSpPr>
      <xdr:spPr>
        <a:xfrm>
          <a:off x="2159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69867</xdr:rowOff>
    </xdr:from>
    <xdr:ext cx="762000" cy="259045"/>
    <xdr:sp macro="" textlink="">
      <xdr:nvSpPr>
        <xdr:cNvPr id="394" name="テキスト ボックス 393"/>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11430</xdr:rowOff>
    </xdr:from>
    <xdr:to>
      <xdr:col>6</xdr:col>
      <xdr:colOff>171450</xdr:colOff>
      <xdr:row>77</xdr:row>
      <xdr:rowOff>113030</xdr:rowOff>
    </xdr:to>
    <xdr:sp macro="" textlink="">
      <xdr:nvSpPr>
        <xdr:cNvPr id="395" name="楕円 394"/>
        <xdr:cNvSpPr/>
      </xdr:nvSpPr>
      <xdr:spPr>
        <a:xfrm>
          <a:off x="1270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123207</xdr:rowOff>
    </xdr:from>
    <xdr:ext cx="762000" cy="259045"/>
    <xdr:sp macro="" textlink="">
      <xdr:nvSpPr>
        <xdr:cNvPr id="396" name="テキスト ボックス 395"/>
        <xdr:cNvSpPr txBox="1"/>
      </xdr:nvSpPr>
      <xdr:spPr>
        <a:xfrm>
          <a:off x="939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定額減税の影響により税収は減少したものの、地方特例交付金や地方交付税の増加により</a:t>
          </a:r>
          <a:r>
            <a:rPr kumimoji="1" lang="ja-JP" altLang="ja-JP" sz="1100">
              <a:solidFill>
                <a:schemeClr val="dk1"/>
              </a:solidFill>
              <a:effectLst/>
              <a:latin typeface="+mn-lt"/>
              <a:ea typeface="+mn-ea"/>
              <a:cs typeface="+mn-cs"/>
            </a:rPr>
            <a:t>経常一般財源が増加した</a:t>
          </a:r>
          <a:r>
            <a:rPr kumimoji="1" lang="ja-JP" altLang="en-US" sz="1100">
              <a:solidFill>
                <a:schemeClr val="dk1"/>
              </a:solidFill>
              <a:effectLst/>
              <a:latin typeface="+mn-lt"/>
              <a:ea typeface="+mn-ea"/>
              <a:cs typeface="+mn-cs"/>
            </a:rPr>
            <a:t>ため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前年比で</a:t>
          </a:r>
          <a:r>
            <a:rPr kumimoji="1" lang="en-US" altLang="ja-JP" sz="1100">
              <a:solidFill>
                <a:schemeClr val="dk1"/>
              </a:solidFill>
              <a:effectLst/>
              <a:latin typeface="+mn-lt"/>
              <a:ea typeface="+mn-ea"/>
              <a:cs typeface="+mn-cs"/>
            </a:rPr>
            <a:t>0.2</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今後も一部事務組合分担金の見直しや公営企業の経営健全化を進め、適正化を図るとともに、事務事業の見直し、行政経費の削減など徹底した歳出の見直しに努め、自由度の高い市政運営を目指す。</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1" name="直線コネクタ 410"/>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2" name="テキスト ボックス 411"/>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3" name="直線コネクタ 412"/>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4" name="テキスト ボックス 413"/>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5" name="直線コネクタ 414"/>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6" name="テキスト ボックス 415"/>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7" name="直線コネクタ 416"/>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8" name="テキスト ボックス 417"/>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9" name="直線コネクタ 418"/>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0" name="テキスト ボックス 419"/>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1" name="直線コネクタ 420"/>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2" name="テキスト ボックス 421"/>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89444</xdr:rowOff>
    </xdr:from>
    <xdr:to>
      <xdr:col>82</xdr:col>
      <xdr:colOff>107950</xdr:colOff>
      <xdr:row>81</xdr:row>
      <xdr:rowOff>11068</xdr:rowOff>
    </xdr:to>
    <xdr:cxnSp macro="">
      <xdr:nvCxnSpPr>
        <xdr:cNvPr id="426" name="直線コネクタ 425"/>
        <xdr:cNvCxnSpPr/>
      </xdr:nvCxnSpPr>
      <xdr:spPr>
        <a:xfrm flipV="1">
          <a:off x="16510000" y="12605294"/>
          <a:ext cx="0" cy="1293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154595</xdr:rowOff>
    </xdr:from>
    <xdr:ext cx="762000" cy="259045"/>
    <xdr:sp macro="" textlink="">
      <xdr:nvSpPr>
        <xdr:cNvPr id="427" name="公債費以外最小値テキスト"/>
        <xdr:cNvSpPr txBox="1"/>
      </xdr:nvSpPr>
      <xdr:spPr>
        <a:xfrm>
          <a:off x="16598900" y="1387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11068</xdr:rowOff>
    </xdr:from>
    <xdr:to>
      <xdr:col>82</xdr:col>
      <xdr:colOff>196850</xdr:colOff>
      <xdr:row>81</xdr:row>
      <xdr:rowOff>11068</xdr:rowOff>
    </xdr:to>
    <xdr:cxnSp macro="">
      <xdr:nvCxnSpPr>
        <xdr:cNvPr id="428" name="直線コネクタ 427"/>
        <xdr:cNvCxnSpPr/>
      </xdr:nvCxnSpPr>
      <xdr:spPr>
        <a:xfrm>
          <a:off x="16421100" y="1389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4371</xdr:rowOff>
    </xdr:from>
    <xdr:ext cx="762000" cy="259045"/>
    <xdr:sp macro="" textlink="">
      <xdr:nvSpPr>
        <xdr:cNvPr id="429" name="公債費以外最大値テキスト"/>
        <xdr:cNvSpPr txBox="1"/>
      </xdr:nvSpPr>
      <xdr:spPr>
        <a:xfrm>
          <a:off x="16598900" y="1234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89444</xdr:rowOff>
    </xdr:from>
    <xdr:to>
      <xdr:col>82</xdr:col>
      <xdr:colOff>196850</xdr:colOff>
      <xdr:row>73</xdr:row>
      <xdr:rowOff>89444</xdr:rowOff>
    </xdr:to>
    <xdr:cxnSp macro="">
      <xdr:nvCxnSpPr>
        <xdr:cNvPr id="430" name="直線コネクタ 429"/>
        <xdr:cNvCxnSpPr/>
      </xdr:nvCxnSpPr>
      <xdr:spPr>
        <a:xfrm>
          <a:off x="16421100" y="12605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164556</xdr:rowOff>
    </xdr:from>
    <xdr:to>
      <xdr:col>82</xdr:col>
      <xdr:colOff>107950</xdr:colOff>
      <xdr:row>76</xdr:row>
      <xdr:rowOff>6169</xdr:rowOff>
    </xdr:to>
    <xdr:cxnSp macro="">
      <xdr:nvCxnSpPr>
        <xdr:cNvPr id="431" name="直線コネクタ 430"/>
        <xdr:cNvCxnSpPr/>
      </xdr:nvCxnSpPr>
      <xdr:spPr>
        <a:xfrm flipV="1">
          <a:off x="15671800" y="13023306"/>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77669</xdr:rowOff>
    </xdr:from>
    <xdr:ext cx="762000" cy="259045"/>
    <xdr:sp macro="" textlink="">
      <xdr:nvSpPr>
        <xdr:cNvPr id="432" name="公債費以外平均値テキスト"/>
        <xdr:cNvSpPr txBox="1"/>
      </xdr:nvSpPr>
      <xdr:spPr>
        <a:xfrm>
          <a:off x="16598900" y="131078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105592</xdr:rowOff>
    </xdr:from>
    <xdr:to>
      <xdr:col>82</xdr:col>
      <xdr:colOff>158750</xdr:colOff>
      <xdr:row>77</xdr:row>
      <xdr:rowOff>35742</xdr:rowOff>
    </xdr:to>
    <xdr:sp macro="" textlink="">
      <xdr:nvSpPr>
        <xdr:cNvPr id="433" name="フローチャート: 判断 432"/>
        <xdr:cNvSpPr/>
      </xdr:nvSpPr>
      <xdr:spPr>
        <a:xfrm>
          <a:off x="16459200" y="13135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131899</xdr:rowOff>
    </xdr:from>
    <xdr:to>
      <xdr:col>78</xdr:col>
      <xdr:colOff>69850</xdr:colOff>
      <xdr:row>76</xdr:row>
      <xdr:rowOff>6169</xdr:rowOff>
    </xdr:to>
    <xdr:cxnSp macro="">
      <xdr:nvCxnSpPr>
        <xdr:cNvPr id="434" name="直線コネクタ 433"/>
        <xdr:cNvCxnSpPr/>
      </xdr:nvCxnSpPr>
      <xdr:spPr>
        <a:xfrm>
          <a:off x="14782800" y="12990649"/>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20682</xdr:rowOff>
    </xdr:from>
    <xdr:to>
      <xdr:col>78</xdr:col>
      <xdr:colOff>120650</xdr:colOff>
      <xdr:row>76</xdr:row>
      <xdr:rowOff>122282</xdr:rowOff>
    </xdr:to>
    <xdr:sp macro="" textlink="">
      <xdr:nvSpPr>
        <xdr:cNvPr id="435" name="フローチャート: 判断 434"/>
        <xdr:cNvSpPr/>
      </xdr:nvSpPr>
      <xdr:spPr>
        <a:xfrm>
          <a:off x="15621000" y="1305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107059</xdr:rowOff>
    </xdr:from>
    <xdr:ext cx="736600" cy="259045"/>
    <xdr:sp macro="" textlink="">
      <xdr:nvSpPr>
        <xdr:cNvPr id="436" name="テキスト ボックス 435"/>
        <xdr:cNvSpPr txBox="1"/>
      </xdr:nvSpPr>
      <xdr:spPr>
        <a:xfrm>
          <a:off x="15290800" y="1313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81280</xdr:rowOff>
    </xdr:from>
    <xdr:to>
      <xdr:col>73</xdr:col>
      <xdr:colOff>180975</xdr:colOff>
      <xdr:row>75</xdr:row>
      <xdr:rowOff>131899</xdr:rowOff>
    </xdr:to>
    <xdr:cxnSp macro="">
      <xdr:nvCxnSpPr>
        <xdr:cNvPr id="437" name="直線コネクタ 436"/>
        <xdr:cNvCxnSpPr/>
      </xdr:nvCxnSpPr>
      <xdr:spPr>
        <a:xfrm>
          <a:off x="13893800" y="12768580"/>
          <a:ext cx="889000" cy="222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107224</xdr:rowOff>
    </xdr:from>
    <xdr:to>
      <xdr:col>74</xdr:col>
      <xdr:colOff>31750</xdr:colOff>
      <xdr:row>76</xdr:row>
      <xdr:rowOff>37374</xdr:rowOff>
    </xdr:to>
    <xdr:sp macro="" textlink="">
      <xdr:nvSpPr>
        <xdr:cNvPr id="438" name="フローチャート: 判断 437"/>
        <xdr:cNvSpPr/>
      </xdr:nvSpPr>
      <xdr:spPr>
        <a:xfrm>
          <a:off x="14732000" y="1296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22151</xdr:rowOff>
    </xdr:from>
    <xdr:ext cx="762000" cy="259045"/>
    <xdr:sp macro="" textlink="">
      <xdr:nvSpPr>
        <xdr:cNvPr id="439" name="テキスト ボックス 438"/>
        <xdr:cNvSpPr txBox="1"/>
      </xdr:nvSpPr>
      <xdr:spPr>
        <a:xfrm>
          <a:off x="14401800" y="13052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81280</xdr:rowOff>
    </xdr:from>
    <xdr:to>
      <xdr:col>69</xdr:col>
      <xdr:colOff>92075</xdr:colOff>
      <xdr:row>74</xdr:row>
      <xdr:rowOff>120469</xdr:rowOff>
    </xdr:to>
    <xdr:cxnSp macro="">
      <xdr:nvCxnSpPr>
        <xdr:cNvPr id="440" name="直線コネクタ 439"/>
        <xdr:cNvCxnSpPr/>
      </xdr:nvCxnSpPr>
      <xdr:spPr>
        <a:xfrm flipV="1">
          <a:off x="13004800" y="12768580"/>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95794</xdr:rowOff>
    </xdr:from>
    <xdr:to>
      <xdr:col>69</xdr:col>
      <xdr:colOff>142875</xdr:colOff>
      <xdr:row>75</xdr:row>
      <xdr:rowOff>25944</xdr:rowOff>
    </xdr:to>
    <xdr:sp macro="" textlink="">
      <xdr:nvSpPr>
        <xdr:cNvPr id="441" name="フローチャート: 判断 440"/>
        <xdr:cNvSpPr/>
      </xdr:nvSpPr>
      <xdr:spPr>
        <a:xfrm>
          <a:off x="13843000" y="127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10721</xdr:rowOff>
    </xdr:from>
    <xdr:ext cx="762000" cy="259045"/>
    <xdr:sp macro="" textlink="">
      <xdr:nvSpPr>
        <xdr:cNvPr id="442" name="テキスト ボックス 441"/>
        <xdr:cNvSpPr txBox="1"/>
      </xdr:nvSpPr>
      <xdr:spPr>
        <a:xfrm>
          <a:off x="13512800" y="1286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139881</xdr:rowOff>
    </xdr:from>
    <xdr:to>
      <xdr:col>65</xdr:col>
      <xdr:colOff>53975</xdr:colOff>
      <xdr:row>76</xdr:row>
      <xdr:rowOff>70031</xdr:rowOff>
    </xdr:to>
    <xdr:sp macro="" textlink="">
      <xdr:nvSpPr>
        <xdr:cNvPr id="443" name="フローチャート: 判断 442"/>
        <xdr:cNvSpPr/>
      </xdr:nvSpPr>
      <xdr:spPr>
        <a:xfrm>
          <a:off x="12954000" y="12998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54808</xdr:rowOff>
    </xdr:from>
    <xdr:ext cx="762000" cy="259045"/>
    <xdr:sp macro="" textlink="">
      <xdr:nvSpPr>
        <xdr:cNvPr id="444" name="テキスト ボックス 443"/>
        <xdr:cNvSpPr txBox="1"/>
      </xdr:nvSpPr>
      <xdr:spPr>
        <a:xfrm>
          <a:off x="12623800" y="13085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113756</xdr:rowOff>
    </xdr:from>
    <xdr:to>
      <xdr:col>82</xdr:col>
      <xdr:colOff>158750</xdr:colOff>
      <xdr:row>76</xdr:row>
      <xdr:rowOff>43906</xdr:rowOff>
    </xdr:to>
    <xdr:sp macro="" textlink="">
      <xdr:nvSpPr>
        <xdr:cNvPr id="450" name="楕円 449"/>
        <xdr:cNvSpPr/>
      </xdr:nvSpPr>
      <xdr:spPr>
        <a:xfrm>
          <a:off x="164592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130283</xdr:rowOff>
    </xdr:from>
    <xdr:ext cx="762000" cy="259045"/>
    <xdr:sp macro="" textlink="">
      <xdr:nvSpPr>
        <xdr:cNvPr id="451" name="公債費以外該当値テキスト"/>
        <xdr:cNvSpPr txBox="1"/>
      </xdr:nvSpPr>
      <xdr:spPr>
        <a:xfrm>
          <a:off x="16598900" y="12817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126819</xdr:rowOff>
    </xdr:from>
    <xdr:to>
      <xdr:col>78</xdr:col>
      <xdr:colOff>120650</xdr:colOff>
      <xdr:row>76</xdr:row>
      <xdr:rowOff>56969</xdr:rowOff>
    </xdr:to>
    <xdr:sp macro="" textlink="">
      <xdr:nvSpPr>
        <xdr:cNvPr id="452" name="楕円 451"/>
        <xdr:cNvSpPr/>
      </xdr:nvSpPr>
      <xdr:spPr>
        <a:xfrm>
          <a:off x="15621000" y="12985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67146</xdr:rowOff>
    </xdr:from>
    <xdr:ext cx="736600" cy="259045"/>
    <xdr:sp macro="" textlink="">
      <xdr:nvSpPr>
        <xdr:cNvPr id="453" name="テキスト ボックス 452"/>
        <xdr:cNvSpPr txBox="1"/>
      </xdr:nvSpPr>
      <xdr:spPr>
        <a:xfrm>
          <a:off x="15290800" y="12754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81099</xdr:rowOff>
    </xdr:from>
    <xdr:to>
      <xdr:col>74</xdr:col>
      <xdr:colOff>31750</xdr:colOff>
      <xdr:row>76</xdr:row>
      <xdr:rowOff>11249</xdr:rowOff>
    </xdr:to>
    <xdr:sp macro="" textlink="">
      <xdr:nvSpPr>
        <xdr:cNvPr id="454" name="楕円 453"/>
        <xdr:cNvSpPr/>
      </xdr:nvSpPr>
      <xdr:spPr>
        <a:xfrm>
          <a:off x="14732000" y="1293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21426</xdr:rowOff>
    </xdr:from>
    <xdr:ext cx="762000" cy="259045"/>
    <xdr:sp macro="" textlink="">
      <xdr:nvSpPr>
        <xdr:cNvPr id="455" name="テキスト ボックス 454"/>
        <xdr:cNvSpPr txBox="1"/>
      </xdr:nvSpPr>
      <xdr:spPr>
        <a:xfrm>
          <a:off x="14401800" y="1270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30480</xdr:rowOff>
    </xdr:from>
    <xdr:to>
      <xdr:col>69</xdr:col>
      <xdr:colOff>142875</xdr:colOff>
      <xdr:row>74</xdr:row>
      <xdr:rowOff>132080</xdr:rowOff>
    </xdr:to>
    <xdr:sp macro="" textlink="">
      <xdr:nvSpPr>
        <xdr:cNvPr id="456" name="楕円 455"/>
        <xdr:cNvSpPr/>
      </xdr:nvSpPr>
      <xdr:spPr>
        <a:xfrm>
          <a:off x="13843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142257</xdr:rowOff>
    </xdr:from>
    <xdr:ext cx="762000" cy="259045"/>
    <xdr:sp macro="" textlink="">
      <xdr:nvSpPr>
        <xdr:cNvPr id="457" name="テキスト ボックス 456"/>
        <xdr:cNvSpPr txBox="1"/>
      </xdr:nvSpPr>
      <xdr:spPr>
        <a:xfrm>
          <a:off x="13512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69669</xdr:rowOff>
    </xdr:from>
    <xdr:to>
      <xdr:col>65</xdr:col>
      <xdr:colOff>53975</xdr:colOff>
      <xdr:row>74</xdr:row>
      <xdr:rowOff>171269</xdr:rowOff>
    </xdr:to>
    <xdr:sp macro="" textlink="">
      <xdr:nvSpPr>
        <xdr:cNvPr id="458" name="楕円 457"/>
        <xdr:cNvSpPr/>
      </xdr:nvSpPr>
      <xdr:spPr>
        <a:xfrm>
          <a:off x="12954000" y="12756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9996</xdr:rowOff>
    </xdr:from>
    <xdr:ext cx="762000" cy="259045"/>
    <xdr:sp macro="" textlink="">
      <xdr:nvSpPr>
        <xdr:cNvPr id="459" name="テキスト ボックス 458"/>
        <xdr:cNvSpPr txBox="1"/>
      </xdr:nvSpPr>
      <xdr:spPr>
        <a:xfrm>
          <a:off x="12623800" y="12525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山形県長井市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115380</xdr:rowOff>
    </xdr:from>
    <xdr:to>
      <xdr:col>29</xdr:col>
      <xdr:colOff>127000</xdr:colOff>
      <xdr:row>20</xdr:row>
      <xdr:rowOff>111709</xdr:rowOff>
    </xdr:to>
    <xdr:cxnSp macro="">
      <xdr:nvCxnSpPr>
        <xdr:cNvPr id="45" name="直線コネクタ 44"/>
        <xdr:cNvCxnSpPr/>
      </xdr:nvCxnSpPr>
      <xdr:spPr bwMode="auto">
        <a:xfrm flipV="1">
          <a:off x="5651500" y="2220405"/>
          <a:ext cx="0" cy="13679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83786</xdr:rowOff>
    </xdr:from>
    <xdr:ext cx="762000" cy="259045"/>
    <xdr:sp macro="" textlink="">
      <xdr:nvSpPr>
        <xdr:cNvPr id="46" name="人口1人当たり決算額の推移最小値テキスト130"/>
        <xdr:cNvSpPr txBox="1"/>
      </xdr:nvSpPr>
      <xdr:spPr>
        <a:xfrm>
          <a:off x="5740400" y="356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111709</xdr:rowOff>
    </xdr:from>
    <xdr:to>
      <xdr:col>30</xdr:col>
      <xdr:colOff>25400</xdr:colOff>
      <xdr:row>20</xdr:row>
      <xdr:rowOff>111709</xdr:rowOff>
    </xdr:to>
    <xdr:cxnSp macro="">
      <xdr:nvCxnSpPr>
        <xdr:cNvPr id="47" name="直線コネクタ 46"/>
        <xdr:cNvCxnSpPr/>
      </xdr:nvCxnSpPr>
      <xdr:spPr bwMode="auto">
        <a:xfrm>
          <a:off x="5562600" y="3588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30307</xdr:rowOff>
    </xdr:from>
    <xdr:ext cx="762000" cy="259045"/>
    <xdr:sp macro="" textlink="">
      <xdr:nvSpPr>
        <xdr:cNvPr id="48" name="人口1人当たり決算額の推移最大値テキスト130"/>
        <xdr:cNvSpPr txBox="1"/>
      </xdr:nvSpPr>
      <xdr:spPr>
        <a:xfrm>
          <a:off x="5740400" y="196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115380</xdr:rowOff>
    </xdr:from>
    <xdr:to>
      <xdr:col>30</xdr:col>
      <xdr:colOff>25400</xdr:colOff>
      <xdr:row>12</xdr:row>
      <xdr:rowOff>115380</xdr:rowOff>
    </xdr:to>
    <xdr:cxnSp macro="">
      <xdr:nvCxnSpPr>
        <xdr:cNvPr id="49" name="直線コネクタ 48"/>
        <xdr:cNvCxnSpPr/>
      </xdr:nvCxnSpPr>
      <xdr:spPr bwMode="auto">
        <a:xfrm>
          <a:off x="5562600" y="22204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31534</xdr:rowOff>
    </xdr:from>
    <xdr:to>
      <xdr:col>29</xdr:col>
      <xdr:colOff>127000</xdr:colOff>
      <xdr:row>15</xdr:row>
      <xdr:rowOff>139992</xdr:rowOff>
    </xdr:to>
    <xdr:cxnSp macro="">
      <xdr:nvCxnSpPr>
        <xdr:cNvPr id="50" name="直線コネクタ 49"/>
        <xdr:cNvCxnSpPr/>
      </xdr:nvCxnSpPr>
      <xdr:spPr bwMode="auto">
        <a:xfrm flipV="1">
          <a:off x="5003800" y="2650909"/>
          <a:ext cx="647700" cy="108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84815</xdr:rowOff>
    </xdr:from>
    <xdr:ext cx="762000" cy="259045"/>
    <xdr:sp macro="" textlink="">
      <xdr:nvSpPr>
        <xdr:cNvPr id="51" name="人口1人当たり決算額の推移平均値テキスト130"/>
        <xdr:cNvSpPr txBox="1"/>
      </xdr:nvSpPr>
      <xdr:spPr>
        <a:xfrm>
          <a:off x="5740400" y="2875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112738</xdr:rowOff>
    </xdr:from>
    <xdr:to>
      <xdr:col>29</xdr:col>
      <xdr:colOff>177800</xdr:colOff>
      <xdr:row>17</xdr:row>
      <xdr:rowOff>42888</xdr:rowOff>
    </xdr:to>
    <xdr:sp macro="" textlink="">
      <xdr:nvSpPr>
        <xdr:cNvPr id="52" name="フローチャート: 判断 51"/>
        <xdr:cNvSpPr/>
      </xdr:nvSpPr>
      <xdr:spPr bwMode="auto">
        <a:xfrm>
          <a:off x="5600700" y="290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139992</xdr:rowOff>
    </xdr:from>
    <xdr:to>
      <xdr:col>26</xdr:col>
      <xdr:colOff>50800</xdr:colOff>
      <xdr:row>16</xdr:row>
      <xdr:rowOff>19583</xdr:rowOff>
    </xdr:to>
    <xdr:cxnSp macro="">
      <xdr:nvCxnSpPr>
        <xdr:cNvPr id="53" name="直線コネクタ 52"/>
        <xdr:cNvCxnSpPr/>
      </xdr:nvCxnSpPr>
      <xdr:spPr bwMode="auto">
        <a:xfrm flipV="1">
          <a:off x="4305300" y="2759367"/>
          <a:ext cx="698500" cy="51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38024</xdr:rowOff>
    </xdr:from>
    <xdr:to>
      <xdr:col>26</xdr:col>
      <xdr:colOff>101600</xdr:colOff>
      <xdr:row>17</xdr:row>
      <xdr:rowOff>139624</xdr:rowOff>
    </xdr:to>
    <xdr:sp macro="" textlink="">
      <xdr:nvSpPr>
        <xdr:cNvPr id="54" name="フローチャート: 判断 53"/>
        <xdr:cNvSpPr/>
      </xdr:nvSpPr>
      <xdr:spPr bwMode="auto">
        <a:xfrm>
          <a:off x="4953000" y="3000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124401</xdr:rowOff>
    </xdr:from>
    <xdr:ext cx="736600" cy="259045"/>
    <xdr:sp macro="" textlink="">
      <xdr:nvSpPr>
        <xdr:cNvPr id="55" name="テキスト ボックス 54"/>
        <xdr:cNvSpPr txBox="1"/>
      </xdr:nvSpPr>
      <xdr:spPr>
        <a:xfrm>
          <a:off x="4622800" y="3086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19583</xdr:rowOff>
    </xdr:from>
    <xdr:to>
      <xdr:col>22</xdr:col>
      <xdr:colOff>114300</xdr:colOff>
      <xdr:row>16</xdr:row>
      <xdr:rowOff>66815</xdr:rowOff>
    </xdr:to>
    <xdr:cxnSp macro="">
      <xdr:nvCxnSpPr>
        <xdr:cNvPr id="56" name="直線コネクタ 55"/>
        <xdr:cNvCxnSpPr/>
      </xdr:nvCxnSpPr>
      <xdr:spPr bwMode="auto">
        <a:xfrm flipV="1">
          <a:off x="3606800" y="2810408"/>
          <a:ext cx="698500" cy="47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71730</xdr:rowOff>
    </xdr:from>
    <xdr:to>
      <xdr:col>22</xdr:col>
      <xdr:colOff>165100</xdr:colOff>
      <xdr:row>18</xdr:row>
      <xdr:rowOff>1880</xdr:rowOff>
    </xdr:to>
    <xdr:sp macro="" textlink="">
      <xdr:nvSpPr>
        <xdr:cNvPr id="57" name="フローチャート: 判断 56"/>
        <xdr:cNvSpPr/>
      </xdr:nvSpPr>
      <xdr:spPr bwMode="auto">
        <a:xfrm>
          <a:off x="4254500" y="303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158107</xdr:rowOff>
    </xdr:from>
    <xdr:ext cx="762000" cy="259045"/>
    <xdr:sp macro="" textlink="">
      <xdr:nvSpPr>
        <xdr:cNvPr id="58" name="テキスト ボックス 57"/>
        <xdr:cNvSpPr txBox="1"/>
      </xdr:nvSpPr>
      <xdr:spPr>
        <a:xfrm>
          <a:off x="3924300" y="312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54826</xdr:rowOff>
    </xdr:from>
    <xdr:to>
      <xdr:col>18</xdr:col>
      <xdr:colOff>177800</xdr:colOff>
      <xdr:row>16</xdr:row>
      <xdr:rowOff>66815</xdr:rowOff>
    </xdr:to>
    <xdr:cxnSp macro="">
      <xdr:nvCxnSpPr>
        <xdr:cNvPr id="59" name="直線コネクタ 58"/>
        <xdr:cNvCxnSpPr/>
      </xdr:nvCxnSpPr>
      <xdr:spPr bwMode="auto">
        <a:xfrm>
          <a:off x="2908300" y="2845651"/>
          <a:ext cx="698500" cy="119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92735</xdr:rowOff>
    </xdr:from>
    <xdr:to>
      <xdr:col>19</xdr:col>
      <xdr:colOff>38100</xdr:colOff>
      <xdr:row>18</xdr:row>
      <xdr:rowOff>22885</xdr:rowOff>
    </xdr:to>
    <xdr:sp macro="" textlink="">
      <xdr:nvSpPr>
        <xdr:cNvPr id="60" name="フローチャート: 判断 59"/>
        <xdr:cNvSpPr/>
      </xdr:nvSpPr>
      <xdr:spPr bwMode="auto">
        <a:xfrm>
          <a:off x="3556000" y="3055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7662</xdr:rowOff>
    </xdr:from>
    <xdr:ext cx="762000" cy="259045"/>
    <xdr:sp macro="" textlink="">
      <xdr:nvSpPr>
        <xdr:cNvPr id="61" name="テキスト ボックス 60"/>
        <xdr:cNvSpPr txBox="1"/>
      </xdr:nvSpPr>
      <xdr:spPr>
        <a:xfrm>
          <a:off x="3225800" y="3141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137541</xdr:rowOff>
    </xdr:from>
    <xdr:to>
      <xdr:col>15</xdr:col>
      <xdr:colOff>101600</xdr:colOff>
      <xdr:row>18</xdr:row>
      <xdr:rowOff>67691</xdr:rowOff>
    </xdr:to>
    <xdr:sp macro="" textlink="">
      <xdr:nvSpPr>
        <xdr:cNvPr id="62" name="フローチャート: 判断 61"/>
        <xdr:cNvSpPr/>
      </xdr:nvSpPr>
      <xdr:spPr bwMode="auto">
        <a:xfrm>
          <a:off x="2857500" y="30998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52468</xdr:rowOff>
    </xdr:from>
    <xdr:ext cx="762000" cy="259045"/>
    <xdr:sp macro="" textlink="">
      <xdr:nvSpPr>
        <xdr:cNvPr id="63" name="テキスト ボックス 62"/>
        <xdr:cNvSpPr txBox="1"/>
      </xdr:nvSpPr>
      <xdr:spPr>
        <a:xfrm>
          <a:off x="2527300" y="318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152184</xdr:rowOff>
    </xdr:from>
    <xdr:to>
      <xdr:col>29</xdr:col>
      <xdr:colOff>177800</xdr:colOff>
      <xdr:row>15</xdr:row>
      <xdr:rowOff>82334</xdr:rowOff>
    </xdr:to>
    <xdr:sp macro="" textlink="">
      <xdr:nvSpPr>
        <xdr:cNvPr id="69" name="楕円 68"/>
        <xdr:cNvSpPr/>
      </xdr:nvSpPr>
      <xdr:spPr bwMode="auto">
        <a:xfrm>
          <a:off x="5600700" y="26001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168711</xdr:rowOff>
    </xdr:from>
    <xdr:ext cx="762000" cy="259045"/>
    <xdr:sp macro="" textlink="">
      <xdr:nvSpPr>
        <xdr:cNvPr id="70" name="人口1人当たり決算額の推移該当値テキスト130"/>
        <xdr:cNvSpPr txBox="1"/>
      </xdr:nvSpPr>
      <xdr:spPr>
        <a:xfrm>
          <a:off x="5740400" y="2445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89192</xdr:rowOff>
    </xdr:from>
    <xdr:to>
      <xdr:col>26</xdr:col>
      <xdr:colOff>101600</xdr:colOff>
      <xdr:row>16</xdr:row>
      <xdr:rowOff>19342</xdr:rowOff>
    </xdr:to>
    <xdr:sp macro="" textlink="">
      <xdr:nvSpPr>
        <xdr:cNvPr id="71" name="楕円 70"/>
        <xdr:cNvSpPr/>
      </xdr:nvSpPr>
      <xdr:spPr bwMode="auto">
        <a:xfrm>
          <a:off x="4953000" y="2708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29519</xdr:rowOff>
    </xdr:from>
    <xdr:ext cx="736600" cy="259045"/>
    <xdr:sp macro="" textlink="">
      <xdr:nvSpPr>
        <xdr:cNvPr id="72" name="テキスト ボックス 71"/>
        <xdr:cNvSpPr txBox="1"/>
      </xdr:nvSpPr>
      <xdr:spPr>
        <a:xfrm>
          <a:off x="4622800" y="2477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140233</xdr:rowOff>
    </xdr:from>
    <xdr:to>
      <xdr:col>22</xdr:col>
      <xdr:colOff>165100</xdr:colOff>
      <xdr:row>16</xdr:row>
      <xdr:rowOff>70383</xdr:rowOff>
    </xdr:to>
    <xdr:sp macro="" textlink="">
      <xdr:nvSpPr>
        <xdr:cNvPr id="73" name="楕円 72"/>
        <xdr:cNvSpPr/>
      </xdr:nvSpPr>
      <xdr:spPr bwMode="auto">
        <a:xfrm>
          <a:off x="4254500" y="2759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80560</xdr:rowOff>
    </xdr:from>
    <xdr:ext cx="762000" cy="259045"/>
    <xdr:sp macro="" textlink="">
      <xdr:nvSpPr>
        <xdr:cNvPr id="74" name="テキスト ボックス 73"/>
        <xdr:cNvSpPr txBox="1"/>
      </xdr:nvSpPr>
      <xdr:spPr>
        <a:xfrm>
          <a:off x="3924300" y="2528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16015</xdr:rowOff>
    </xdr:from>
    <xdr:to>
      <xdr:col>19</xdr:col>
      <xdr:colOff>38100</xdr:colOff>
      <xdr:row>16</xdr:row>
      <xdr:rowOff>117615</xdr:rowOff>
    </xdr:to>
    <xdr:sp macro="" textlink="">
      <xdr:nvSpPr>
        <xdr:cNvPr id="75" name="楕円 74"/>
        <xdr:cNvSpPr/>
      </xdr:nvSpPr>
      <xdr:spPr bwMode="auto">
        <a:xfrm>
          <a:off x="3556000" y="2806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127792</xdr:rowOff>
    </xdr:from>
    <xdr:ext cx="762000" cy="259045"/>
    <xdr:sp macro="" textlink="">
      <xdr:nvSpPr>
        <xdr:cNvPr id="76" name="テキスト ボックス 75"/>
        <xdr:cNvSpPr txBox="1"/>
      </xdr:nvSpPr>
      <xdr:spPr>
        <a:xfrm>
          <a:off x="3225800" y="257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4026</xdr:rowOff>
    </xdr:from>
    <xdr:to>
      <xdr:col>15</xdr:col>
      <xdr:colOff>101600</xdr:colOff>
      <xdr:row>16</xdr:row>
      <xdr:rowOff>105626</xdr:rowOff>
    </xdr:to>
    <xdr:sp macro="" textlink="">
      <xdr:nvSpPr>
        <xdr:cNvPr id="77" name="楕円 76"/>
        <xdr:cNvSpPr/>
      </xdr:nvSpPr>
      <xdr:spPr bwMode="auto">
        <a:xfrm>
          <a:off x="2857500" y="2794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115803</xdr:rowOff>
    </xdr:from>
    <xdr:ext cx="762000" cy="259045"/>
    <xdr:sp macro="" textlink="">
      <xdr:nvSpPr>
        <xdr:cNvPr id="78" name="テキスト ボックス 77"/>
        <xdr:cNvSpPr txBox="1"/>
      </xdr:nvSpPr>
      <xdr:spPr>
        <a:xfrm>
          <a:off x="2527300" y="2563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172949</xdr:rowOff>
    </xdr:from>
    <xdr:to>
      <xdr:col>29</xdr:col>
      <xdr:colOff>127000</xdr:colOff>
      <xdr:row>37</xdr:row>
      <xdr:rowOff>280358</xdr:rowOff>
    </xdr:to>
    <xdr:cxnSp macro="">
      <xdr:nvCxnSpPr>
        <xdr:cNvPr id="109" name="直線コネクタ 108"/>
        <xdr:cNvCxnSpPr/>
      </xdr:nvCxnSpPr>
      <xdr:spPr bwMode="auto">
        <a:xfrm flipV="1">
          <a:off x="5651500" y="6097499"/>
          <a:ext cx="0" cy="13075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252435</xdr:rowOff>
    </xdr:from>
    <xdr:ext cx="762000" cy="259045"/>
    <xdr:sp macro="" textlink="">
      <xdr:nvSpPr>
        <xdr:cNvPr id="110" name="人口1人当たり決算額の推移最小値テキスト445"/>
        <xdr:cNvSpPr txBox="1"/>
      </xdr:nvSpPr>
      <xdr:spPr>
        <a:xfrm>
          <a:off x="5740400" y="737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280358</xdr:rowOff>
    </xdr:from>
    <xdr:to>
      <xdr:col>30</xdr:col>
      <xdr:colOff>25400</xdr:colOff>
      <xdr:row>37</xdr:row>
      <xdr:rowOff>280358</xdr:rowOff>
    </xdr:to>
    <xdr:cxnSp macro="">
      <xdr:nvCxnSpPr>
        <xdr:cNvPr id="111" name="直線コネクタ 110"/>
        <xdr:cNvCxnSpPr/>
      </xdr:nvCxnSpPr>
      <xdr:spPr bwMode="auto">
        <a:xfrm>
          <a:off x="5562600" y="74050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87876</xdr:rowOff>
    </xdr:from>
    <xdr:ext cx="762000" cy="259045"/>
    <xdr:sp macro="" textlink="">
      <xdr:nvSpPr>
        <xdr:cNvPr id="112" name="人口1人当たり決算額の推移最大値テキスト445"/>
        <xdr:cNvSpPr txBox="1"/>
      </xdr:nvSpPr>
      <xdr:spPr>
        <a:xfrm>
          <a:off x="5740400" y="584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172949</xdr:rowOff>
    </xdr:from>
    <xdr:to>
      <xdr:col>30</xdr:col>
      <xdr:colOff>25400</xdr:colOff>
      <xdr:row>33</xdr:row>
      <xdr:rowOff>172949</xdr:rowOff>
    </xdr:to>
    <xdr:cxnSp macro="">
      <xdr:nvCxnSpPr>
        <xdr:cNvPr id="113" name="直線コネクタ 112"/>
        <xdr:cNvCxnSpPr/>
      </xdr:nvCxnSpPr>
      <xdr:spPr bwMode="auto">
        <a:xfrm>
          <a:off x="5562600" y="60974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227845</xdr:rowOff>
    </xdr:from>
    <xdr:to>
      <xdr:col>29</xdr:col>
      <xdr:colOff>127000</xdr:colOff>
      <xdr:row>33</xdr:row>
      <xdr:rowOff>312525</xdr:rowOff>
    </xdr:to>
    <xdr:cxnSp macro="">
      <xdr:nvCxnSpPr>
        <xdr:cNvPr id="114" name="直線コネクタ 113"/>
        <xdr:cNvCxnSpPr/>
      </xdr:nvCxnSpPr>
      <xdr:spPr bwMode="auto">
        <a:xfrm flipV="1">
          <a:off x="5003800" y="6152395"/>
          <a:ext cx="647700" cy="84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163393</xdr:rowOff>
    </xdr:from>
    <xdr:ext cx="762000" cy="259045"/>
    <xdr:sp macro="" textlink="">
      <xdr:nvSpPr>
        <xdr:cNvPr id="115" name="人口1人当たり決算額の推移平均値テキスト445"/>
        <xdr:cNvSpPr txBox="1"/>
      </xdr:nvSpPr>
      <xdr:spPr>
        <a:xfrm>
          <a:off x="5740400" y="67737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191316</xdr:rowOff>
    </xdr:from>
    <xdr:to>
      <xdr:col>29</xdr:col>
      <xdr:colOff>177800</xdr:colOff>
      <xdr:row>35</xdr:row>
      <xdr:rowOff>292916</xdr:rowOff>
    </xdr:to>
    <xdr:sp macro="" textlink="">
      <xdr:nvSpPr>
        <xdr:cNvPr id="116" name="フローチャート: 判断 115"/>
        <xdr:cNvSpPr/>
      </xdr:nvSpPr>
      <xdr:spPr bwMode="auto">
        <a:xfrm>
          <a:off x="5600700" y="6801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312525</xdr:rowOff>
    </xdr:from>
    <xdr:to>
      <xdr:col>26</xdr:col>
      <xdr:colOff>50800</xdr:colOff>
      <xdr:row>34</xdr:row>
      <xdr:rowOff>97870</xdr:rowOff>
    </xdr:to>
    <xdr:cxnSp macro="">
      <xdr:nvCxnSpPr>
        <xdr:cNvPr id="117" name="直線コネクタ 116"/>
        <xdr:cNvCxnSpPr/>
      </xdr:nvCxnSpPr>
      <xdr:spPr bwMode="auto">
        <a:xfrm flipV="1">
          <a:off x="4305300" y="6237075"/>
          <a:ext cx="698500" cy="1282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174204</xdr:rowOff>
    </xdr:from>
    <xdr:to>
      <xdr:col>26</xdr:col>
      <xdr:colOff>101600</xdr:colOff>
      <xdr:row>35</xdr:row>
      <xdr:rowOff>275804</xdr:rowOff>
    </xdr:to>
    <xdr:sp macro="" textlink="">
      <xdr:nvSpPr>
        <xdr:cNvPr id="118" name="フローチャート: 判断 117"/>
        <xdr:cNvSpPr/>
      </xdr:nvSpPr>
      <xdr:spPr bwMode="auto">
        <a:xfrm>
          <a:off x="4953000" y="6784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260581</xdr:rowOff>
    </xdr:from>
    <xdr:ext cx="736600" cy="259045"/>
    <xdr:sp macro="" textlink="">
      <xdr:nvSpPr>
        <xdr:cNvPr id="119" name="テキスト ボックス 118"/>
        <xdr:cNvSpPr txBox="1"/>
      </xdr:nvSpPr>
      <xdr:spPr>
        <a:xfrm>
          <a:off x="4622800" y="687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97870</xdr:rowOff>
    </xdr:from>
    <xdr:to>
      <xdr:col>22</xdr:col>
      <xdr:colOff>114300</xdr:colOff>
      <xdr:row>34</xdr:row>
      <xdr:rowOff>279411</xdr:rowOff>
    </xdr:to>
    <xdr:cxnSp macro="">
      <xdr:nvCxnSpPr>
        <xdr:cNvPr id="120" name="直線コネクタ 119"/>
        <xdr:cNvCxnSpPr/>
      </xdr:nvCxnSpPr>
      <xdr:spPr bwMode="auto">
        <a:xfrm flipV="1">
          <a:off x="3606800" y="6365320"/>
          <a:ext cx="698500" cy="1815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202192</xdr:rowOff>
    </xdr:from>
    <xdr:to>
      <xdr:col>22</xdr:col>
      <xdr:colOff>165100</xdr:colOff>
      <xdr:row>35</xdr:row>
      <xdr:rowOff>303792</xdr:rowOff>
    </xdr:to>
    <xdr:sp macro="" textlink="">
      <xdr:nvSpPr>
        <xdr:cNvPr id="121" name="フローチャート: 判断 120"/>
        <xdr:cNvSpPr/>
      </xdr:nvSpPr>
      <xdr:spPr bwMode="auto">
        <a:xfrm>
          <a:off x="42545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288569</xdr:rowOff>
    </xdr:from>
    <xdr:ext cx="762000" cy="259045"/>
    <xdr:sp macro="" textlink="">
      <xdr:nvSpPr>
        <xdr:cNvPr id="122" name="テキスト ボックス 121"/>
        <xdr:cNvSpPr txBox="1"/>
      </xdr:nvSpPr>
      <xdr:spPr>
        <a:xfrm>
          <a:off x="3924300" y="68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279411</xdr:rowOff>
    </xdr:from>
    <xdr:to>
      <xdr:col>18</xdr:col>
      <xdr:colOff>177800</xdr:colOff>
      <xdr:row>35</xdr:row>
      <xdr:rowOff>116843</xdr:rowOff>
    </xdr:to>
    <xdr:cxnSp macro="">
      <xdr:nvCxnSpPr>
        <xdr:cNvPr id="123" name="直線コネクタ 122"/>
        <xdr:cNvCxnSpPr/>
      </xdr:nvCxnSpPr>
      <xdr:spPr bwMode="auto">
        <a:xfrm flipV="1">
          <a:off x="2908300" y="6546861"/>
          <a:ext cx="698500" cy="1803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247160</xdr:rowOff>
    </xdr:from>
    <xdr:to>
      <xdr:col>19</xdr:col>
      <xdr:colOff>38100</xdr:colOff>
      <xdr:row>36</xdr:row>
      <xdr:rowOff>5860</xdr:rowOff>
    </xdr:to>
    <xdr:sp macro="" textlink="">
      <xdr:nvSpPr>
        <xdr:cNvPr id="124" name="フローチャート: 判断 123"/>
        <xdr:cNvSpPr/>
      </xdr:nvSpPr>
      <xdr:spPr bwMode="auto">
        <a:xfrm>
          <a:off x="35560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333537</xdr:rowOff>
    </xdr:from>
    <xdr:ext cx="762000" cy="259045"/>
    <xdr:sp macro="" textlink="">
      <xdr:nvSpPr>
        <xdr:cNvPr id="125" name="テキスト ボックス 124"/>
        <xdr:cNvSpPr txBox="1"/>
      </xdr:nvSpPr>
      <xdr:spPr>
        <a:xfrm>
          <a:off x="3225800" y="694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274396</xdr:rowOff>
    </xdr:from>
    <xdr:to>
      <xdr:col>15</xdr:col>
      <xdr:colOff>101600</xdr:colOff>
      <xdr:row>36</xdr:row>
      <xdr:rowOff>33096</xdr:rowOff>
    </xdr:to>
    <xdr:sp macro="" textlink="">
      <xdr:nvSpPr>
        <xdr:cNvPr id="126" name="フローチャート: 判断 125"/>
        <xdr:cNvSpPr/>
      </xdr:nvSpPr>
      <xdr:spPr bwMode="auto">
        <a:xfrm>
          <a:off x="2857500" y="68847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17873</xdr:rowOff>
    </xdr:from>
    <xdr:ext cx="762000" cy="259045"/>
    <xdr:sp macro="" textlink="">
      <xdr:nvSpPr>
        <xdr:cNvPr id="127" name="テキスト ボックス 126"/>
        <xdr:cNvSpPr txBox="1"/>
      </xdr:nvSpPr>
      <xdr:spPr>
        <a:xfrm>
          <a:off x="2527300" y="697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177045</xdr:rowOff>
    </xdr:from>
    <xdr:to>
      <xdr:col>29</xdr:col>
      <xdr:colOff>177800</xdr:colOff>
      <xdr:row>33</xdr:row>
      <xdr:rowOff>278645</xdr:rowOff>
    </xdr:to>
    <xdr:sp macro="" textlink="">
      <xdr:nvSpPr>
        <xdr:cNvPr id="133" name="楕円 132"/>
        <xdr:cNvSpPr/>
      </xdr:nvSpPr>
      <xdr:spPr bwMode="auto">
        <a:xfrm>
          <a:off x="5600700" y="6101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85622</xdr:rowOff>
    </xdr:from>
    <xdr:ext cx="762000" cy="259045"/>
    <xdr:sp macro="" textlink="">
      <xdr:nvSpPr>
        <xdr:cNvPr id="134" name="人口1人当たり決算額の推移該当値テキスト445"/>
        <xdr:cNvSpPr txBox="1"/>
      </xdr:nvSpPr>
      <xdr:spPr>
        <a:xfrm>
          <a:off x="5740400" y="6010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261725</xdr:rowOff>
    </xdr:from>
    <xdr:to>
      <xdr:col>26</xdr:col>
      <xdr:colOff>101600</xdr:colOff>
      <xdr:row>34</xdr:row>
      <xdr:rowOff>20425</xdr:rowOff>
    </xdr:to>
    <xdr:sp macro="" textlink="">
      <xdr:nvSpPr>
        <xdr:cNvPr id="135" name="楕円 134"/>
        <xdr:cNvSpPr/>
      </xdr:nvSpPr>
      <xdr:spPr bwMode="auto">
        <a:xfrm>
          <a:off x="4953000" y="6186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30602</xdr:rowOff>
    </xdr:from>
    <xdr:ext cx="736600" cy="259045"/>
    <xdr:sp macro="" textlink="">
      <xdr:nvSpPr>
        <xdr:cNvPr id="136" name="テキスト ボックス 135"/>
        <xdr:cNvSpPr txBox="1"/>
      </xdr:nvSpPr>
      <xdr:spPr>
        <a:xfrm>
          <a:off x="4622800" y="5955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47070</xdr:rowOff>
    </xdr:from>
    <xdr:to>
      <xdr:col>22</xdr:col>
      <xdr:colOff>165100</xdr:colOff>
      <xdr:row>34</xdr:row>
      <xdr:rowOff>148670</xdr:rowOff>
    </xdr:to>
    <xdr:sp macro="" textlink="">
      <xdr:nvSpPr>
        <xdr:cNvPr id="137" name="楕円 136"/>
        <xdr:cNvSpPr/>
      </xdr:nvSpPr>
      <xdr:spPr bwMode="auto">
        <a:xfrm>
          <a:off x="4254500" y="6314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158847</xdr:rowOff>
    </xdr:from>
    <xdr:ext cx="762000" cy="259045"/>
    <xdr:sp macro="" textlink="">
      <xdr:nvSpPr>
        <xdr:cNvPr id="138" name="テキスト ボックス 137"/>
        <xdr:cNvSpPr txBox="1"/>
      </xdr:nvSpPr>
      <xdr:spPr>
        <a:xfrm>
          <a:off x="3924300" y="608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228611</xdr:rowOff>
    </xdr:from>
    <xdr:to>
      <xdr:col>19</xdr:col>
      <xdr:colOff>38100</xdr:colOff>
      <xdr:row>34</xdr:row>
      <xdr:rowOff>330211</xdr:rowOff>
    </xdr:to>
    <xdr:sp macro="" textlink="">
      <xdr:nvSpPr>
        <xdr:cNvPr id="139" name="楕円 138"/>
        <xdr:cNvSpPr/>
      </xdr:nvSpPr>
      <xdr:spPr bwMode="auto">
        <a:xfrm>
          <a:off x="3556000" y="6496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340388</xdr:rowOff>
    </xdr:from>
    <xdr:ext cx="762000" cy="259045"/>
    <xdr:sp macro="" textlink="">
      <xdr:nvSpPr>
        <xdr:cNvPr id="140" name="テキスト ボックス 139"/>
        <xdr:cNvSpPr txBox="1"/>
      </xdr:nvSpPr>
      <xdr:spPr>
        <a:xfrm>
          <a:off x="3225800" y="62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66043</xdr:rowOff>
    </xdr:from>
    <xdr:to>
      <xdr:col>15</xdr:col>
      <xdr:colOff>101600</xdr:colOff>
      <xdr:row>35</xdr:row>
      <xdr:rowOff>167643</xdr:rowOff>
    </xdr:to>
    <xdr:sp macro="" textlink="">
      <xdr:nvSpPr>
        <xdr:cNvPr id="141" name="楕円 140"/>
        <xdr:cNvSpPr/>
      </xdr:nvSpPr>
      <xdr:spPr bwMode="auto">
        <a:xfrm>
          <a:off x="2857500" y="66763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177820</xdr:rowOff>
    </xdr:from>
    <xdr:ext cx="762000" cy="259045"/>
    <xdr:sp macro="" textlink="">
      <xdr:nvSpPr>
        <xdr:cNvPr id="142" name="テキスト ボックス 141"/>
        <xdr:cNvSpPr txBox="1"/>
      </xdr:nvSpPr>
      <xdr:spPr>
        <a:xfrm>
          <a:off x="2527300" y="6445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山形県長井市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24,420
23,966
214.67
18,025,551
17,531,344
432,237
8,479,451
24,207,123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245.6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24727</xdr:rowOff>
    </xdr:from>
    <xdr:to>
      <xdr:col>24</xdr:col>
      <xdr:colOff>62865</xdr:colOff>
      <xdr:row>38</xdr:row>
      <xdr:rowOff>14757</xdr:rowOff>
    </xdr:to>
    <xdr:cxnSp macro="">
      <xdr:nvCxnSpPr>
        <xdr:cNvPr id="56" name="直線コネクタ 55"/>
        <xdr:cNvCxnSpPr/>
      </xdr:nvCxnSpPr>
      <xdr:spPr>
        <a:xfrm flipV="1">
          <a:off x="4633595" y="5168227"/>
          <a:ext cx="1270" cy="13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18584</xdr:rowOff>
    </xdr:from>
    <xdr:ext cx="534377" cy="259045"/>
    <xdr:sp macro="" textlink="">
      <xdr:nvSpPr>
        <xdr:cNvPr id="57" name="人件費最小値テキスト"/>
        <xdr:cNvSpPr txBox="1"/>
      </xdr:nvSpPr>
      <xdr:spPr>
        <a:xfrm>
          <a:off x="4686300" y="65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14757</xdr:rowOff>
    </xdr:from>
    <xdr:to>
      <xdr:col>24</xdr:col>
      <xdr:colOff>152400</xdr:colOff>
      <xdr:row>38</xdr:row>
      <xdr:rowOff>14757</xdr:rowOff>
    </xdr:to>
    <xdr:cxnSp macro="">
      <xdr:nvCxnSpPr>
        <xdr:cNvPr id="58" name="直線コネクタ 57"/>
        <xdr:cNvCxnSpPr/>
      </xdr:nvCxnSpPr>
      <xdr:spPr>
        <a:xfrm>
          <a:off x="4546600" y="652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142854</xdr:rowOff>
    </xdr:from>
    <xdr:ext cx="599010" cy="259045"/>
    <xdr:sp macro="" textlink="">
      <xdr:nvSpPr>
        <xdr:cNvPr id="59" name="人件費最大値テキスト"/>
        <xdr:cNvSpPr txBox="1"/>
      </xdr:nvSpPr>
      <xdr:spPr>
        <a:xfrm>
          <a:off x="4686300" y="4943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24727</xdr:rowOff>
    </xdr:from>
    <xdr:to>
      <xdr:col>24</xdr:col>
      <xdr:colOff>152400</xdr:colOff>
      <xdr:row>30</xdr:row>
      <xdr:rowOff>24727</xdr:rowOff>
    </xdr:to>
    <xdr:cxnSp macro="">
      <xdr:nvCxnSpPr>
        <xdr:cNvPr id="60" name="直線コネクタ 59"/>
        <xdr:cNvCxnSpPr/>
      </xdr:nvCxnSpPr>
      <xdr:spPr>
        <a:xfrm>
          <a:off x="4546600" y="516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43675</xdr:rowOff>
    </xdr:from>
    <xdr:to>
      <xdr:col>24</xdr:col>
      <xdr:colOff>63500</xdr:colOff>
      <xdr:row>33</xdr:row>
      <xdr:rowOff>129045</xdr:rowOff>
    </xdr:to>
    <xdr:cxnSp macro="">
      <xdr:nvCxnSpPr>
        <xdr:cNvPr id="61" name="直線コネクタ 60"/>
        <xdr:cNvCxnSpPr/>
      </xdr:nvCxnSpPr>
      <xdr:spPr>
        <a:xfrm flipV="1">
          <a:off x="3797300" y="5701525"/>
          <a:ext cx="838200" cy="85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134459</xdr:rowOff>
    </xdr:from>
    <xdr:ext cx="534377" cy="259045"/>
    <xdr:sp macro="" textlink="">
      <xdr:nvSpPr>
        <xdr:cNvPr id="62" name="人件費平均値テキスト"/>
        <xdr:cNvSpPr txBox="1"/>
      </xdr:nvSpPr>
      <xdr:spPr>
        <a:xfrm>
          <a:off x="4686300" y="5792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156032</xdr:rowOff>
    </xdr:from>
    <xdr:to>
      <xdr:col>24</xdr:col>
      <xdr:colOff>114300</xdr:colOff>
      <xdr:row>34</xdr:row>
      <xdr:rowOff>86182</xdr:rowOff>
    </xdr:to>
    <xdr:sp macro="" textlink="">
      <xdr:nvSpPr>
        <xdr:cNvPr id="63" name="フローチャート: 判断 62"/>
        <xdr:cNvSpPr/>
      </xdr:nvSpPr>
      <xdr:spPr>
        <a:xfrm>
          <a:off x="4584700" y="58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129045</xdr:rowOff>
    </xdr:from>
    <xdr:to>
      <xdr:col>19</xdr:col>
      <xdr:colOff>177800</xdr:colOff>
      <xdr:row>33</xdr:row>
      <xdr:rowOff>167653</xdr:rowOff>
    </xdr:to>
    <xdr:cxnSp macro="">
      <xdr:nvCxnSpPr>
        <xdr:cNvPr id="64" name="直線コネクタ 63"/>
        <xdr:cNvCxnSpPr/>
      </xdr:nvCxnSpPr>
      <xdr:spPr>
        <a:xfrm flipV="1">
          <a:off x="2908300" y="5786895"/>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84734</xdr:rowOff>
    </xdr:from>
    <xdr:to>
      <xdr:col>20</xdr:col>
      <xdr:colOff>38100</xdr:colOff>
      <xdr:row>35</xdr:row>
      <xdr:rowOff>14884</xdr:rowOff>
    </xdr:to>
    <xdr:sp macro="" textlink="">
      <xdr:nvSpPr>
        <xdr:cNvPr id="65" name="フローチャート: 判断 64"/>
        <xdr:cNvSpPr/>
      </xdr:nvSpPr>
      <xdr:spPr>
        <a:xfrm>
          <a:off x="37465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6011</xdr:rowOff>
    </xdr:from>
    <xdr:ext cx="534377" cy="259045"/>
    <xdr:sp macro="" textlink="">
      <xdr:nvSpPr>
        <xdr:cNvPr id="66" name="テキスト ボックス 65"/>
        <xdr:cNvSpPr txBox="1"/>
      </xdr:nvSpPr>
      <xdr:spPr>
        <a:xfrm>
          <a:off x="3530111" y="600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167653</xdr:rowOff>
    </xdr:from>
    <xdr:to>
      <xdr:col>15</xdr:col>
      <xdr:colOff>50800</xdr:colOff>
      <xdr:row>34</xdr:row>
      <xdr:rowOff>43891</xdr:rowOff>
    </xdr:to>
    <xdr:cxnSp macro="">
      <xdr:nvCxnSpPr>
        <xdr:cNvPr id="67" name="直線コネクタ 66"/>
        <xdr:cNvCxnSpPr/>
      </xdr:nvCxnSpPr>
      <xdr:spPr>
        <a:xfrm flipV="1">
          <a:off x="2019300" y="5825503"/>
          <a:ext cx="889000" cy="47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109995</xdr:rowOff>
    </xdr:from>
    <xdr:to>
      <xdr:col>15</xdr:col>
      <xdr:colOff>101600</xdr:colOff>
      <xdr:row>35</xdr:row>
      <xdr:rowOff>40145</xdr:rowOff>
    </xdr:to>
    <xdr:sp macro="" textlink="">
      <xdr:nvSpPr>
        <xdr:cNvPr id="68" name="フローチャート: 判断 67"/>
        <xdr:cNvSpPr/>
      </xdr:nvSpPr>
      <xdr:spPr>
        <a:xfrm>
          <a:off x="2857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31272</xdr:rowOff>
    </xdr:from>
    <xdr:ext cx="534377" cy="259045"/>
    <xdr:sp macro="" textlink="">
      <xdr:nvSpPr>
        <xdr:cNvPr id="69" name="テキスト ボックス 68"/>
        <xdr:cNvSpPr txBox="1"/>
      </xdr:nvSpPr>
      <xdr:spPr>
        <a:xfrm>
          <a:off x="2641111" y="603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43891</xdr:rowOff>
    </xdr:from>
    <xdr:to>
      <xdr:col>10</xdr:col>
      <xdr:colOff>114300</xdr:colOff>
      <xdr:row>34</xdr:row>
      <xdr:rowOff>99365</xdr:rowOff>
    </xdr:to>
    <xdr:cxnSp macro="">
      <xdr:nvCxnSpPr>
        <xdr:cNvPr id="70" name="直線コネクタ 69"/>
        <xdr:cNvCxnSpPr/>
      </xdr:nvCxnSpPr>
      <xdr:spPr>
        <a:xfrm flipV="1">
          <a:off x="1130300" y="5873191"/>
          <a:ext cx="889000" cy="55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123088</xdr:rowOff>
    </xdr:from>
    <xdr:to>
      <xdr:col>10</xdr:col>
      <xdr:colOff>165100</xdr:colOff>
      <xdr:row>35</xdr:row>
      <xdr:rowOff>53238</xdr:rowOff>
    </xdr:to>
    <xdr:sp macro="" textlink="">
      <xdr:nvSpPr>
        <xdr:cNvPr id="71" name="フローチャート: 判断 70"/>
        <xdr:cNvSpPr/>
      </xdr:nvSpPr>
      <xdr:spPr>
        <a:xfrm>
          <a:off x="1968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44365</xdr:rowOff>
    </xdr:from>
    <xdr:ext cx="534377" cy="259045"/>
    <xdr:sp macro="" textlink="">
      <xdr:nvSpPr>
        <xdr:cNvPr id="72" name="テキスト ボックス 71"/>
        <xdr:cNvSpPr txBox="1"/>
      </xdr:nvSpPr>
      <xdr:spPr>
        <a:xfrm>
          <a:off x="1752111" y="604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330</xdr:rowOff>
    </xdr:from>
    <xdr:to>
      <xdr:col>6</xdr:col>
      <xdr:colOff>38100</xdr:colOff>
      <xdr:row>35</xdr:row>
      <xdr:rowOff>101930</xdr:rowOff>
    </xdr:to>
    <xdr:sp macro="" textlink="">
      <xdr:nvSpPr>
        <xdr:cNvPr id="73" name="フローチャート: 判断 72"/>
        <xdr:cNvSpPr/>
      </xdr:nvSpPr>
      <xdr:spPr>
        <a:xfrm>
          <a:off x="1079500" y="60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93057</xdr:rowOff>
    </xdr:from>
    <xdr:ext cx="534377" cy="259045"/>
    <xdr:sp macro="" textlink="">
      <xdr:nvSpPr>
        <xdr:cNvPr id="74" name="テキスト ボックス 73"/>
        <xdr:cNvSpPr txBox="1"/>
      </xdr:nvSpPr>
      <xdr:spPr>
        <a:xfrm>
          <a:off x="863111" y="609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164325</xdr:rowOff>
    </xdr:from>
    <xdr:to>
      <xdr:col>24</xdr:col>
      <xdr:colOff>114300</xdr:colOff>
      <xdr:row>33</xdr:row>
      <xdr:rowOff>94475</xdr:rowOff>
    </xdr:to>
    <xdr:sp macro="" textlink="">
      <xdr:nvSpPr>
        <xdr:cNvPr id="80" name="楕円 79"/>
        <xdr:cNvSpPr/>
      </xdr:nvSpPr>
      <xdr:spPr>
        <a:xfrm>
          <a:off x="4584700" y="5650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15752</xdr:rowOff>
    </xdr:from>
    <xdr:ext cx="599010" cy="259045"/>
    <xdr:sp macro="" textlink="">
      <xdr:nvSpPr>
        <xdr:cNvPr id="81" name="人件費該当値テキスト"/>
        <xdr:cNvSpPr txBox="1"/>
      </xdr:nvSpPr>
      <xdr:spPr>
        <a:xfrm>
          <a:off x="4686300" y="5502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78245</xdr:rowOff>
    </xdr:from>
    <xdr:to>
      <xdr:col>20</xdr:col>
      <xdr:colOff>38100</xdr:colOff>
      <xdr:row>34</xdr:row>
      <xdr:rowOff>8395</xdr:rowOff>
    </xdr:to>
    <xdr:sp macro="" textlink="">
      <xdr:nvSpPr>
        <xdr:cNvPr id="82" name="楕円 81"/>
        <xdr:cNvSpPr/>
      </xdr:nvSpPr>
      <xdr:spPr>
        <a:xfrm>
          <a:off x="3746500" y="573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24922</xdr:rowOff>
    </xdr:from>
    <xdr:ext cx="599010" cy="259045"/>
    <xdr:sp macro="" textlink="">
      <xdr:nvSpPr>
        <xdr:cNvPr id="83" name="テキスト ボックス 82"/>
        <xdr:cNvSpPr txBox="1"/>
      </xdr:nvSpPr>
      <xdr:spPr>
        <a:xfrm>
          <a:off x="3497795" y="5511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116853</xdr:rowOff>
    </xdr:from>
    <xdr:to>
      <xdr:col>15</xdr:col>
      <xdr:colOff>101600</xdr:colOff>
      <xdr:row>34</xdr:row>
      <xdr:rowOff>47003</xdr:rowOff>
    </xdr:to>
    <xdr:sp macro="" textlink="">
      <xdr:nvSpPr>
        <xdr:cNvPr id="84" name="楕円 83"/>
        <xdr:cNvSpPr/>
      </xdr:nvSpPr>
      <xdr:spPr>
        <a:xfrm>
          <a:off x="2857500" y="5774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63530</xdr:rowOff>
    </xdr:from>
    <xdr:ext cx="599010" cy="259045"/>
    <xdr:sp macro="" textlink="">
      <xdr:nvSpPr>
        <xdr:cNvPr id="85" name="テキスト ボックス 84"/>
        <xdr:cNvSpPr txBox="1"/>
      </xdr:nvSpPr>
      <xdr:spPr>
        <a:xfrm>
          <a:off x="2608795" y="5549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164541</xdr:rowOff>
    </xdr:from>
    <xdr:to>
      <xdr:col>10</xdr:col>
      <xdr:colOff>165100</xdr:colOff>
      <xdr:row>34</xdr:row>
      <xdr:rowOff>94691</xdr:rowOff>
    </xdr:to>
    <xdr:sp macro="" textlink="">
      <xdr:nvSpPr>
        <xdr:cNvPr id="86" name="楕円 85"/>
        <xdr:cNvSpPr/>
      </xdr:nvSpPr>
      <xdr:spPr>
        <a:xfrm>
          <a:off x="1968500" y="582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111218</xdr:rowOff>
    </xdr:from>
    <xdr:ext cx="534377" cy="259045"/>
    <xdr:sp macro="" textlink="">
      <xdr:nvSpPr>
        <xdr:cNvPr id="87" name="テキスト ボックス 86"/>
        <xdr:cNvSpPr txBox="1"/>
      </xdr:nvSpPr>
      <xdr:spPr>
        <a:xfrm>
          <a:off x="1752111" y="559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48565</xdr:rowOff>
    </xdr:from>
    <xdr:to>
      <xdr:col>6</xdr:col>
      <xdr:colOff>38100</xdr:colOff>
      <xdr:row>34</xdr:row>
      <xdr:rowOff>150165</xdr:rowOff>
    </xdr:to>
    <xdr:sp macro="" textlink="">
      <xdr:nvSpPr>
        <xdr:cNvPr id="88" name="楕円 87"/>
        <xdr:cNvSpPr/>
      </xdr:nvSpPr>
      <xdr:spPr>
        <a:xfrm>
          <a:off x="1079500" y="5877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166692</xdr:rowOff>
    </xdr:from>
    <xdr:ext cx="534377" cy="259045"/>
    <xdr:sp macro="" textlink="">
      <xdr:nvSpPr>
        <xdr:cNvPr id="89" name="テキスト ボックス 88"/>
        <xdr:cNvSpPr txBox="1"/>
      </xdr:nvSpPr>
      <xdr:spPr>
        <a:xfrm>
          <a:off x="863111" y="5653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110828</xdr:rowOff>
    </xdr:from>
    <xdr:to>
      <xdr:col>24</xdr:col>
      <xdr:colOff>62865</xdr:colOff>
      <xdr:row>58</xdr:row>
      <xdr:rowOff>165227</xdr:rowOff>
    </xdr:to>
    <xdr:cxnSp macro="">
      <xdr:nvCxnSpPr>
        <xdr:cNvPr id="114" name="直線コネクタ 113"/>
        <xdr:cNvCxnSpPr/>
      </xdr:nvCxnSpPr>
      <xdr:spPr>
        <a:xfrm flipV="1">
          <a:off x="4633595" y="8854778"/>
          <a:ext cx="1270" cy="125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169054</xdr:rowOff>
    </xdr:from>
    <xdr:ext cx="534377" cy="259045"/>
    <xdr:sp macro="" textlink="">
      <xdr:nvSpPr>
        <xdr:cNvPr id="115" name="物件費最小値テキスト"/>
        <xdr:cNvSpPr txBox="1"/>
      </xdr:nvSpPr>
      <xdr:spPr>
        <a:xfrm>
          <a:off x="4686300" y="101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165227</xdr:rowOff>
    </xdr:from>
    <xdr:to>
      <xdr:col>24</xdr:col>
      <xdr:colOff>152400</xdr:colOff>
      <xdr:row>58</xdr:row>
      <xdr:rowOff>165227</xdr:rowOff>
    </xdr:to>
    <xdr:cxnSp macro="">
      <xdr:nvCxnSpPr>
        <xdr:cNvPr id="116" name="直線コネクタ 115"/>
        <xdr:cNvCxnSpPr/>
      </xdr:nvCxnSpPr>
      <xdr:spPr>
        <a:xfrm>
          <a:off x="4546600" y="10109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57505</xdr:rowOff>
    </xdr:from>
    <xdr:ext cx="599010" cy="259045"/>
    <xdr:sp macro="" textlink="">
      <xdr:nvSpPr>
        <xdr:cNvPr id="117" name="物件費最大値テキスト"/>
        <xdr:cNvSpPr txBox="1"/>
      </xdr:nvSpPr>
      <xdr:spPr>
        <a:xfrm>
          <a:off x="4686300" y="863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110828</xdr:rowOff>
    </xdr:from>
    <xdr:to>
      <xdr:col>24</xdr:col>
      <xdr:colOff>152400</xdr:colOff>
      <xdr:row>51</xdr:row>
      <xdr:rowOff>110828</xdr:rowOff>
    </xdr:to>
    <xdr:cxnSp macro="">
      <xdr:nvCxnSpPr>
        <xdr:cNvPr id="118" name="直線コネクタ 117"/>
        <xdr:cNvCxnSpPr/>
      </xdr:nvCxnSpPr>
      <xdr:spPr>
        <a:xfrm>
          <a:off x="4546600" y="8854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37539</xdr:rowOff>
    </xdr:from>
    <xdr:to>
      <xdr:col>24</xdr:col>
      <xdr:colOff>63500</xdr:colOff>
      <xdr:row>56</xdr:row>
      <xdr:rowOff>37280</xdr:rowOff>
    </xdr:to>
    <xdr:cxnSp macro="">
      <xdr:nvCxnSpPr>
        <xdr:cNvPr id="119" name="直線コネクタ 118"/>
        <xdr:cNvCxnSpPr/>
      </xdr:nvCxnSpPr>
      <xdr:spPr>
        <a:xfrm>
          <a:off x="3797300" y="9467289"/>
          <a:ext cx="838200" cy="171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158859</xdr:rowOff>
    </xdr:from>
    <xdr:ext cx="534377" cy="259045"/>
    <xdr:sp macro="" textlink="">
      <xdr:nvSpPr>
        <xdr:cNvPr id="120" name="物件費平均値テキスト"/>
        <xdr:cNvSpPr txBox="1"/>
      </xdr:nvSpPr>
      <xdr:spPr>
        <a:xfrm>
          <a:off x="4686300" y="9760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8982</xdr:rowOff>
    </xdr:from>
    <xdr:to>
      <xdr:col>24</xdr:col>
      <xdr:colOff>114300</xdr:colOff>
      <xdr:row>57</xdr:row>
      <xdr:rowOff>110582</xdr:rowOff>
    </xdr:to>
    <xdr:sp macro="" textlink="">
      <xdr:nvSpPr>
        <xdr:cNvPr id="121" name="フローチャート: 判断 120"/>
        <xdr:cNvSpPr/>
      </xdr:nvSpPr>
      <xdr:spPr>
        <a:xfrm>
          <a:off x="4584700" y="978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37539</xdr:rowOff>
    </xdr:from>
    <xdr:to>
      <xdr:col>19</xdr:col>
      <xdr:colOff>177800</xdr:colOff>
      <xdr:row>55</xdr:row>
      <xdr:rowOff>100640</xdr:rowOff>
    </xdr:to>
    <xdr:cxnSp macro="">
      <xdr:nvCxnSpPr>
        <xdr:cNvPr id="122" name="直線コネクタ 121"/>
        <xdr:cNvCxnSpPr/>
      </xdr:nvCxnSpPr>
      <xdr:spPr>
        <a:xfrm flipV="1">
          <a:off x="2908300" y="9467289"/>
          <a:ext cx="889000" cy="63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69286</xdr:rowOff>
    </xdr:from>
    <xdr:to>
      <xdr:col>20</xdr:col>
      <xdr:colOff>38100</xdr:colOff>
      <xdr:row>57</xdr:row>
      <xdr:rowOff>170886</xdr:rowOff>
    </xdr:to>
    <xdr:sp macro="" textlink="">
      <xdr:nvSpPr>
        <xdr:cNvPr id="123" name="フローチャート: 判断 122"/>
        <xdr:cNvSpPr/>
      </xdr:nvSpPr>
      <xdr:spPr>
        <a:xfrm>
          <a:off x="3746500" y="984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162013</xdr:rowOff>
    </xdr:from>
    <xdr:ext cx="534377" cy="259045"/>
    <xdr:sp macro="" textlink="">
      <xdr:nvSpPr>
        <xdr:cNvPr id="124" name="テキスト ボックス 123"/>
        <xdr:cNvSpPr txBox="1"/>
      </xdr:nvSpPr>
      <xdr:spPr>
        <a:xfrm>
          <a:off x="3530111" y="993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100640</xdr:rowOff>
    </xdr:from>
    <xdr:to>
      <xdr:col>15</xdr:col>
      <xdr:colOff>50800</xdr:colOff>
      <xdr:row>56</xdr:row>
      <xdr:rowOff>130609</xdr:rowOff>
    </xdr:to>
    <xdr:cxnSp macro="">
      <xdr:nvCxnSpPr>
        <xdr:cNvPr id="125" name="直線コネクタ 124"/>
        <xdr:cNvCxnSpPr/>
      </xdr:nvCxnSpPr>
      <xdr:spPr>
        <a:xfrm flipV="1">
          <a:off x="2019300" y="9530390"/>
          <a:ext cx="889000" cy="201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49246</xdr:rowOff>
    </xdr:from>
    <xdr:to>
      <xdr:col>15</xdr:col>
      <xdr:colOff>101600</xdr:colOff>
      <xdr:row>57</xdr:row>
      <xdr:rowOff>150846</xdr:rowOff>
    </xdr:to>
    <xdr:sp macro="" textlink="">
      <xdr:nvSpPr>
        <xdr:cNvPr id="126" name="フローチャート: 判断 125"/>
        <xdr:cNvSpPr/>
      </xdr:nvSpPr>
      <xdr:spPr>
        <a:xfrm>
          <a:off x="2857500" y="98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141973</xdr:rowOff>
    </xdr:from>
    <xdr:ext cx="534377" cy="259045"/>
    <xdr:sp macro="" textlink="">
      <xdr:nvSpPr>
        <xdr:cNvPr id="127" name="テキスト ボックス 126"/>
        <xdr:cNvSpPr txBox="1"/>
      </xdr:nvSpPr>
      <xdr:spPr>
        <a:xfrm>
          <a:off x="2641111" y="991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130609</xdr:rowOff>
    </xdr:from>
    <xdr:to>
      <xdr:col>10</xdr:col>
      <xdr:colOff>114300</xdr:colOff>
      <xdr:row>57</xdr:row>
      <xdr:rowOff>17025</xdr:rowOff>
    </xdr:to>
    <xdr:cxnSp macro="">
      <xdr:nvCxnSpPr>
        <xdr:cNvPr id="128" name="直線コネクタ 127"/>
        <xdr:cNvCxnSpPr/>
      </xdr:nvCxnSpPr>
      <xdr:spPr>
        <a:xfrm flipV="1">
          <a:off x="1130300" y="9731809"/>
          <a:ext cx="889000" cy="5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103301</xdr:rowOff>
    </xdr:from>
    <xdr:to>
      <xdr:col>10</xdr:col>
      <xdr:colOff>165100</xdr:colOff>
      <xdr:row>58</xdr:row>
      <xdr:rowOff>33451</xdr:rowOff>
    </xdr:to>
    <xdr:sp macro="" textlink="">
      <xdr:nvSpPr>
        <xdr:cNvPr id="129" name="フローチャート: 判断 128"/>
        <xdr:cNvSpPr/>
      </xdr:nvSpPr>
      <xdr:spPr>
        <a:xfrm>
          <a:off x="1968500" y="987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24578</xdr:rowOff>
    </xdr:from>
    <xdr:ext cx="534377" cy="259045"/>
    <xdr:sp macro="" textlink="">
      <xdr:nvSpPr>
        <xdr:cNvPr id="130" name="テキスト ボックス 129"/>
        <xdr:cNvSpPr txBox="1"/>
      </xdr:nvSpPr>
      <xdr:spPr>
        <a:xfrm>
          <a:off x="1752111" y="996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154714</xdr:rowOff>
    </xdr:from>
    <xdr:to>
      <xdr:col>6</xdr:col>
      <xdr:colOff>38100</xdr:colOff>
      <xdr:row>58</xdr:row>
      <xdr:rowOff>84864</xdr:rowOff>
    </xdr:to>
    <xdr:sp macro="" textlink="">
      <xdr:nvSpPr>
        <xdr:cNvPr id="131" name="フローチャート: 判断 130"/>
        <xdr:cNvSpPr/>
      </xdr:nvSpPr>
      <xdr:spPr>
        <a:xfrm>
          <a:off x="1079500" y="992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75991</xdr:rowOff>
    </xdr:from>
    <xdr:ext cx="534377" cy="259045"/>
    <xdr:sp macro="" textlink="">
      <xdr:nvSpPr>
        <xdr:cNvPr id="132" name="テキスト ボックス 131"/>
        <xdr:cNvSpPr txBox="1"/>
      </xdr:nvSpPr>
      <xdr:spPr>
        <a:xfrm>
          <a:off x="863111" y="10020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157930</xdr:rowOff>
    </xdr:from>
    <xdr:to>
      <xdr:col>24</xdr:col>
      <xdr:colOff>114300</xdr:colOff>
      <xdr:row>56</xdr:row>
      <xdr:rowOff>88080</xdr:rowOff>
    </xdr:to>
    <xdr:sp macro="" textlink="">
      <xdr:nvSpPr>
        <xdr:cNvPr id="138" name="楕円 137"/>
        <xdr:cNvSpPr/>
      </xdr:nvSpPr>
      <xdr:spPr>
        <a:xfrm>
          <a:off x="4584700" y="958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9357</xdr:rowOff>
    </xdr:from>
    <xdr:ext cx="599010" cy="259045"/>
    <xdr:sp macro="" textlink="">
      <xdr:nvSpPr>
        <xdr:cNvPr id="139" name="物件費該当値テキスト"/>
        <xdr:cNvSpPr txBox="1"/>
      </xdr:nvSpPr>
      <xdr:spPr>
        <a:xfrm>
          <a:off x="4686300" y="9439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158189</xdr:rowOff>
    </xdr:from>
    <xdr:to>
      <xdr:col>20</xdr:col>
      <xdr:colOff>38100</xdr:colOff>
      <xdr:row>55</xdr:row>
      <xdr:rowOff>88339</xdr:rowOff>
    </xdr:to>
    <xdr:sp macro="" textlink="">
      <xdr:nvSpPr>
        <xdr:cNvPr id="140" name="楕円 139"/>
        <xdr:cNvSpPr/>
      </xdr:nvSpPr>
      <xdr:spPr>
        <a:xfrm>
          <a:off x="3746500" y="941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104866</xdr:rowOff>
    </xdr:from>
    <xdr:ext cx="599010" cy="259045"/>
    <xdr:sp macro="" textlink="">
      <xdr:nvSpPr>
        <xdr:cNvPr id="141" name="テキスト ボックス 140"/>
        <xdr:cNvSpPr txBox="1"/>
      </xdr:nvSpPr>
      <xdr:spPr>
        <a:xfrm>
          <a:off x="3497795" y="9191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49840</xdr:rowOff>
    </xdr:from>
    <xdr:to>
      <xdr:col>15</xdr:col>
      <xdr:colOff>101600</xdr:colOff>
      <xdr:row>55</xdr:row>
      <xdr:rowOff>151440</xdr:rowOff>
    </xdr:to>
    <xdr:sp macro="" textlink="">
      <xdr:nvSpPr>
        <xdr:cNvPr id="142" name="楕円 141"/>
        <xdr:cNvSpPr/>
      </xdr:nvSpPr>
      <xdr:spPr>
        <a:xfrm>
          <a:off x="2857500" y="947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167967</xdr:rowOff>
    </xdr:from>
    <xdr:ext cx="599010" cy="259045"/>
    <xdr:sp macro="" textlink="">
      <xdr:nvSpPr>
        <xdr:cNvPr id="143" name="テキスト ボックス 142"/>
        <xdr:cNvSpPr txBox="1"/>
      </xdr:nvSpPr>
      <xdr:spPr>
        <a:xfrm>
          <a:off x="2608795" y="9254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79809</xdr:rowOff>
    </xdr:from>
    <xdr:to>
      <xdr:col>10</xdr:col>
      <xdr:colOff>165100</xdr:colOff>
      <xdr:row>57</xdr:row>
      <xdr:rowOff>9959</xdr:rowOff>
    </xdr:to>
    <xdr:sp macro="" textlink="">
      <xdr:nvSpPr>
        <xdr:cNvPr id="144" name="楕円 143"/>
        <xdr:cNvSpPr/>
      </xdr:nvSpPr>
      <xdr:spPr>
        <a:xfrm>
          <a:off x="1968500" y="968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26486</xdr:rowOff>
    </xdr:from>
    <xdr:ext cx="599010" cy="259045"/>
    <xdr:sp macro="" textlink="">
      <xdr:nvSpPr>
        <xdr:cNvPr id="145" name="テキスト ボックス 144"/>
        <xdr:cNvSpPr txBox="1"/>
      </xdr:nvSpPr>
      <xdr:spPr>
        <a:xfrm>
          <a:off x="1719795" y="9456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137675</xdr:rowOff>
    </xdr:from>
    <xdr:to>
      <xdr:col>6</xdr:col>
      <xdr:colOff>38100</xdr:colOff>
      <xdr:row>57</xdr:row>
      <xdr:rowOff>67825</xdr:rowOff>
    </xdr:to>
    <xdr:sp macro="" textlink="">
      <xdr:nvSpPr>
        <xdr:cNvPr id="146" name="楕円 145"/>
        <xdr:cNvSpPr/>
      </xdr:nvSpPr>
      <xdr:spPr>
        <a:xfrm>
          <a:off x="1079500" y="973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84352</xdr:rowOff>
    </xdr:from>
    <xdr:ext cx="534377" cy="259045"/>
    <xdr:sp macro="" textlink="">
      <xdr:nvSpPr>
        <xdr:cNvPr id="147" name="テキスト ボックス 146"/>
        <xdr:cNvSpPr txBox="1"/>
      </xdr:nvSpPr>
      <xdr:spPr>
        <a:xfrm>
          <a:off x="863111" y="9514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33286</xdr:rowOff>
    </xdr:from>
    <xdr:to>
      <xdr:col>24</xdr:col>
      <xdr:colOff>62865</xdr:colOff>
      <xdr:row>79</xdr:row>
      <xdr:rowOff>25152</xdr:rowOff>
    </xdr:to>
    <xdr:cxnSp macro="">
      <xdr:nvCxnSpPr>
        <xdr:cNvPr id="171" name="直線コネクタ 170"/>
        <xdr:cNvCxnSpPr/>
      </xdr:nvCxnSpPr>
      <xdr:spPr>
        <a:xfrm flipV="1">
          <a:off x="4633595" y="12034786"/>
          <a:ext cx="1270" cy="1534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28979</xdr:rowOff>
    </xdr:from>
    <xdr:ext cx="469744" cy="259045"/>
    <xdr:sp macro="" textlink="">
      <xdr:nvSpPr>
        <xdr:cNvPr id="172" name="維持補修費最小値テキスト"/>
        <xdr:cNvSpPr txBox="1"/>
      </xdr:nvSpPr>
      <xdr:spPr>
        <a:xfrm>
          <a:off x="4686300" y="1357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25152</xdr:rowOff>
    </xdr:from>
    <xdr:to>
      <xdr:col>24</xdr:col>
      <xdr:colOff>152400</xdr:colOff>
      <xdr:row>79</xdr:row>
      <xdr:rowOff>25152</xdr:rowOff>
    </xdr:to>
    <xdr:cxnSp macro="">
      <xdr:nvCxnSpPr>
        <xdr:cNvPr id="173" name="直線コネクタ 172"/>
        <xdr:cNvCxnSpPr/>
      </xdr:nvCxnSpPr>
      <xdr:spPr>
        <a:xfrm>
          <a:off x="4546600" y="1356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151413</xdr:rowOff>
    </xdr:from>
    <xdr:ext cx="534377" cy="259045"/>
    <xdr:sp macro="" textlink="">
      <xdr:nvSpPr>
        <xdr:cNvPr id="174" name="維持補修費最大値テキスト"/>
        <xdr:cNvSpPr txBox="1"/>
      </xdr:nvSpPr>
      <xdr:spPr>
        <a:xfrm>
          <a:off x="4686300" y="1181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33286</xdr:rowOff>
    </xdr:from>
    <xdr:to>
      <xdr:col>24</xdr:col>
      <xdr:colOff>152400</xdr:colOff>
      <xdr:row>70</xdr:row>
      <xdr:rowOff>33286</xdr:rowOff>
    </xdr:to>
    <xdr:cxnSp macro="">
      <xdr:nvCxnSpPr>
        <xdr:cNvPr id="175" name="直線コネクタ 174"/>
        <xdr:cNvCxnSpPr/>
      </xdr:nvCxnSpPr>
      <xdr:spPr>
        <a:xfrm>
          <a:off x="4546600" y="12034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110534</xdr:rowOff>
    </xdr:from>
    <xdr:to>
      <xdr:col>24</xdr:col>
      <xdr:colOff>63500</xdr:colOff>
      <xdr:row>77</xdr:row>
      <xdr:rowOff>156693</xdr:rowOff>
    </xdr:to>
    <xdr:cxnSp macro="">
      <xdr:nvCxnSpPr>
        <xdr:cNvPr id="176" name="直線コネクタ 175"/>
        <xdr:cNvCxnSpPr/>
      </xdr:nvCxnSpPr>
      <xdr:spPr>
        <a:xfrm flipV="1">
          <a:off x="3797300" y="13140734"/>
          <a:ext cx="838200" cy="217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116324</xdr:rowOff>
    </xdr:from>
    <xdr:ext cx="534377" cy="259045"/>
    <xdr:sp macro="" textlink="">
      <xdr:nvSpPr>
        <xdr:cNvPr id="177" name="維持補修費平均値テキスト"/>
        <xdr:cNvSpPr txBox="1"/>
      </xdr:nvSpPr>
      <xdr:spPr>
        <a:xfrm>
          <a:off x="4686300" y="13317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137897</xdr:rowOff>
    </xdr:from>
    <xdr:to>
      <xdr:col>24</xdr:col>
      <xdr:colOff>114300</xdr:colOff>
      <xdr:row>78</xdr:row>
      <xdr:rowOff>68047</xdr:rowOff>
    </xdr:to>
    <xdr:sp macro="" textlink="">
      <xdr:nvSpPr>
        <xdr:cNvPr id="178" name="フローチャート: 判断 177"/>
        <xdr:cNvSpPr/>
      </xdr:nvSpPr>
      <xdr:spPr>
        <a:xfrm>
          <a:off x="4584700" y="1333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4197</xdr:rowOff>
    </xdr:from>
    <xdr:to>
      <xdr:col>19</xdr:col>
      <xdr:colOff>177800</xdr:colOff>
      <xdr:row>77</xdr:row>
      <xdr:rowOff>156693</xdr:rowOff>
    </xdr:to>
    <xdr:cxnSp macro="">
      <xdr:nvCxnSpPr>
        <xdr:cNvPr id="179" name="直線コネクタ 178"/>
        <xdr:cNvCxnSpPr/>
      </xdr:nvCxnSpPr>
      <xdr:spPr>
        <a:xfrm>
          <a:off x="2908300" y="13205847"/>
          <a:ext cx="889000" cy="152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15596</xdr:rowOff>
    </xdr:from>
    <xdr:to>
      <xdr:col>20</xdr:col>
      <xdr:colOff>38100</xdr:colOff>
      <xdr:row>78</xdr:row>
      <xdr:rowOff>117196</xdr:rowOff>
    </xdr:to>
    <xdr:sp macro="" textlink="">
      <xdr:nvSpPr>
        <xdr:cNvPr id="180" name="フローチャート: 判断 179"/>
        <xdr:cNvSpPr/>
      </xdr:nvSpPr>
      <xdr:spPr>
        <a:xfrm>
          <a:off x="3746500" y="133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108323</xdr:rowOff>
    </xdr:from>
    <xdr:ext cx="469744" cy="259045"/>
    <xdr:sp macro="" textlink="">
      <xdr:nvSpPr>
        <xdr:cNvPr id="181" name="テキスト ボックス 180"/>
        <xdr:cNvSpPr txBox="1"/>
      </xdr:nvSpPr>
      <xdr:spPr>
        <a:xfrm>
          <a:off x="3562428" y="13481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127794</xdr:rowOff>
    </xdr:from>
    <xdr:to>
      <xdr:col>15</xdr:col>
      <xdr:colOff>50800</xdr:colOff>
      <xdr:row>77</xdr:row>
      <xdr:rowOff>4197</xdr:rowOff>
    </xdr:to>
    <xdr:cxnSp macro="">
      <xdr:nvCxnSpPr>
        <xdr:cNvPr id="182" name="直線コネクタ 181"/>
        <xdr:cNvCxnSpPr/>
      </xdr:nvCxnSpPr>
      <xdr:spPr>
        <a:xfrm>
          <a:off x="2019300" y="13157994"/>
          <a:ext cx="889000" cy="47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12852</xdr:rowOff>
    </xdr:from>
    <xdr:to>
      <xdr:col>15</xdr:col>
      <xdr:colOff>101600</xdr:colOff>
      <xdr:row>78</xdr:row>
      <xdr:rowOff>114452</xdr:rowOff>
    </xdr:to>
    <xdr:sp macro="" textlink="">
      <xdr:nvSpPr>
        <xdr:cNvPr id="183" name="フローチャート: 判断 182"/>
        <xdr:cNvSpPr/>
      </xdr:nvSpPr>
      <xdr:spPr>
        <a:xfrm>
          <a:off x="2857500" y="1338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105579</xdr:rowOff>
    </xdr:from>
    <xdr:ext cx="469744" cy="259045"/>
    <xdr:sp macro="" textlink="">
      <xdr:nvSpPr>
        <xdr:cNvPr id="184" name="テキスト ボックス 183"/>
        <xdr:cNvSpPr txBox="1"/>
      </xdr:nvSpPr>
      <xdr:spPr>
        <a:xfrm>
          <a:off x="2673428" y="13478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127794</xdr:rowOff>
    </xdr:from>
    <xdr:to>
      <xdr:col>10</xdr:col>
      <xdr:colOff>114300</xdr:colOff>
      <xdr:row>77</xdr:row>
      <xdr:rowOff>48718</xdr:rowOff>
    </xdr:to>
    <xdr:cxnSp macro="">
      <xdr:nvCxnSpPr>
        <xdr:cNvPr id="185" name="直線コネクタ 184"/>
        <xdr:cNvCxnSpPr/>
      </xdr:nvCxnSpPr>
      <xdr:spPr>
        <a:xfrm flipV="1">
          <a:off x="1130300" y="13157994"/>
          <a:ext cx="889000" cy="92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170511</xdr:rowOff>
    </xdr:from>
    <xdr:to>
      <xdr:col>10</xdr:col>
      <xdr:colOff>165100</xdr:colOff>
      <xdr:row>78</xdr:row>
      <xdr:rowOff>100661</xdr:rowOff>
    </xdr:to>
    <xdr:sp macro="" textlink="">
      <xdr:nvSpPr>
        <xdr:cNvPr id="186" name="フローチャート: 判断 185"/>
        <xdr:cNvSpPr/>
      </xdr:nvSpPr>
      <xdr:spPr>
        <a:xfrm>
          <a:off x="1968500" y="133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91788</xdr:rowOff>
    </xdr:from>
    <xdr:ext cx="469744" cy="259045"/>
    <xdr:sp macro="" textlink="">
      <xdr:nvSpPr>
        <xdr:cNvPr id="187" name="テキスト ボックス 186"/>
        <xdr:cNvSpPr txBox="1"/>
      </xdr:nvSpPr>
      <xdr:spPr>
        <a:xfrm>
          <a:off x="1784428" y="13464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10909</xdr:rowOff>
    </xdr:from>
    <xdr:to>
      <xdr:col>6</xdr:col>
      <xdr:colOff>38100</xdr:colOff>
      <xdr:row>78</xdr:row>
      <xdr:rowOff>112509</xdr:rowOff>
    </xdr:to>
    <xdr:sp macro="" textlink="">
      <xdr:nvSpPr>
        <xdr:cNvPr id="188" name="フローチャート: 判断 187"/>
        <xdr:cNvSpPr/>
      </xdr:nvSpPr>
      <xdr:spPr>
        <a:xfrm>
          <a:off x="1079500" y="133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103636</xdr:rowOff>
    </xdr:from>
    <xdr:ext cx="469744" cy="259045"/>
    <xdr:sp macro="" textlink="">
      <xdr:nvSpPr>
        <xdr:cNvPr id="189" name="テキスト ボックス 188"/>
        <xdr:cNvSpPr txBox="1"/>
      </xdr:nvSpPr>
      <xdr:spPr>
        <a:xfrm>
          <a:off x="895428" y="1347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59734</xdr:rowOff>
    </xdr:from>
    <xdr:to>
      <xdr:col>24</xdr:col>
      <xdr:colOff>114300</xdr:colOff>
      <xdr:row>76</xdr:row>
      <xdr:rowOff>161334</xdr:rowOff>
    </xdr:to>
    <xdr:sp macro="" textlink="">
      <xdr:nvSpPr>
        <xdr:cNvPr id="195" name="楕円 194"/>
        <xdr:cNvSpPr/>
      </xdr:nvSpPr>
      <xdr:spPr>
        <a:xfrm>
          <a:off x="4584700" y="13089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82611</xdr:rowOff>
    </xdr:from>
    <xdr:ext cx="534377" cy="259045"/>
    <xdr:sp macro="" textlink="">
      <xdr:nvSpPr>
        <xdr:cNvPr id="196" name="維持補修費該当値テキスト"/>
        <xdr:cNvSpPr txBox="1"/>
      </xdr:nvSpPr>
      <xdr:spPr>
        <a:xfrm>
          <a:off x="4686300" y="12941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105893</xdr:rowOff>
    </xdr:from>
    <xdr:to>
      <xdr:col>20</xdr:col>
      <xdr:colOff>38100</xdr:colOff>
      <xdr:row>78</xdr:row>
      <xdr:rowOff>36043</xdr:rowOff>
    </xdr:to>
    <xdr:sp macro="" textlink="">
      <xdr:nvSpPr>
        <xdr:cNvPr id="197" name="楕円 196"/>
        <xdr:cNvSpPr/>
      </xdr:nvSpPr>
      <xdr:spPr>
        <a:xfrm>
          <a:off x="3746500" y="1330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52570</xdr:rowOff>
    </xdr:from>
    <xdr:ext cx="534377" cy="259045"/>
    <xdr:sp macro="" textlink="">
      <xdr:nvSpPr>
        <xdr:cNvPr id="198" name="テキスト ボックス 197"/>
        <xdr:cNvSpPr txBox="1"/>
      </xdr:nvSpPr>
      <xdr:spPr>
        <a:xfrm>
          <a:off x="3530111" y="1308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124847</xdr:rowOff>
    </xdr:from>
    <xdr:to>
      <xdr:col>15</xdr:col>
      <xdr:colOff>101600</xdr:colOff>
      <xdr:row>77</xdr:row>
      <xdr:rowOff>54997</xdr:rowOff>
    </xdr:to>
    <xdr:sp macro="" textlink="">
      <xdr:nvSpPr>
        <xdr:cNvPr id="199" name="楕円 198"/>
        <xdr:cNvSpPr/>
      </xdr:nvSpPr>
      <xdr:spPr>
        <a:xfrm>
          <a:off x="2857500" y="1315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71524</xdr:rowOff>
    </xdr:from>
    <xdr:ext cx="534377" cy="259045"/>
    <xdr:sp macro="" textlink="">
      <xdr:nvSpPr>
        <xdr:cNvPr id="200" name="テキスト ボックス 199"/>
        <xdr:cNvSpPr txBox="1"/>
      </xdr:nvSpPr>
      <xdr:spPr>
        <a:xfrm>
          <a:off x="2641111" y="12930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76994</xdr:rowOff>
    </xdr:from>
    <xdr:to>
      <xdr:col>10</xdr:col>
      <xdr:colOff>165100</xdr:colOff>
      <xdr:row>77</xdr:row>
      <xdr:rowOff>7144</xdr:rowOff>
    </xdr:to>
    <xdr:sp macro="" textlink="">
      <xdr:nvSpPr>
        <xdr:cNvPr id="201" name="楕円 200"/>
        <xdr:cNvSpPr/>
      </xdr:nvSpPr>
      <xdr:spPr>
        <a:xfrm>
          <a:off x="1968500" y="1310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23671</xdr:rowOff>
    </xdr:from>
    <xdr:ext cx="534377" cy="259045"/>
    <xdr:sp macro="" textlink="">
      <xdr:nvSpPr>
        <xdr:cNvPr id="202" name="テキスト ボックス 201"/>
        <xdr:cNvSpPr txBox="1"/>
      </xdr:nvSpPr>
      <xdr:spPr>
        <a:xfrm>
          <a:off x="1752111" y="12882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169368</xdr:rowOff>
    </xdr:from>
    <xdr:to>
      <xdr:col>6</xdr:col>
      <xdr:colOff>38100</xdr:colOff>
      <xdr:row>77</xdr:row>
      <xdr:rowOff>99518</xdr:rowOff>
    </xdr:to>
    <xdr:sp macro="" textlink="">
      <xdr:nvSpPr>
        <xdr:cNvPr id="203" name="楕円 202"/>
        <xdr:cNvSpPr/>
      </xdr:nvSpPr>
      <xdr:spPr>
        <a:xfrm>
          <a:off x="1079500" y="1319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116045</xdr:rowOff>
    </xdr:from>
    <xdr:ext cx="534377" cy="259045"/>
    <xdr:sp macro="" textlink="">
      <xdr:nvSpPr>
        <xdr:cNvPr id="204" name="テキスト ボックス 203"/>
        <xdr:cNvSpPr txBox="1"/>
      </xdr:nvSpPr>
      <xdr:spPr>
        <a:xfrm>
          <a:off x="863111" y="12974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21188</xdr:rowOff>
    </xdr:from>
    <xdr:to>
      <xdr:col>24</xdr:col>
      <xdr:colOff>62865</xdr:colOff>
      <xdr:row>99</xdr:row>
      <xdr:rowOff>22320</xdr:rowOff>
    </xdr:to>
    <xdr:cxnSp macro="">
      <xdr:nvCxnSpPr>
        <xdr:cNvPr id="231" name="直線コネクタ 230"/>
        <xdr:cNvCxnSpPr/>
      </xdr:nvCxnSpPr>
      <xdr:spPr>
        <a:xfrm flipV="1">
          <a:off x="4633595" y="15623138"/>
          <a:ext cx="1270" cy="1372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26147</xdr:rowOff>
    </xdr:from>
    <xdr:ext cx="534377" cy="259045"/>
    <xdr:sp macro="" textlink="">
      <xdr:nvSpPr>
        <xdr:cNvPr id="232" name="扶助費最小値テキスト"/>
        <xdr:cNvSpPr txBox="1"/>
      </xdr:nvSpPr>
      <xdr:spPr>
        <a:xfrm>
          <a:off x="4686300" y="1699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22320</xdr:rowOff>
    </xdr:from>
    <xdr:to>
      <xdr:col>24</xdr:col>
      <xdr:colOff>152400</xdr:colOff>
      <xdr:row>99</xdr:row>
      <xdr:rowOff>22320</xdr:rowOff>
    </xdr:to>
    <xdr:cxnSp macro="">
      <xdr:nvCxnSpPr>
        <xdr:cNvPr id="233" name="直線コネクタ 232"/>
        <xdr:cNvCxnSpPr/>
      </xdr:nvCxnSpPr>
      <xdr:spPr>
        <a:xfrm>
          <a:off x="4546600" y="1699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139315</xdr:rowOff>
    </xdr:from>
    <xdr:ext cx="599010" cy="259045"/>
    <xdr:sp macro="" textlink="">
      <xdr:nvSpPr>
        <xdr:cNvPr id="234" name="扶助費最大値テキスト"/>
        <xdr:cNvSpPr txBox="1"/>
      </xdr:nvSpPr>
      <xdr:spPr>
        <a:xfrm>
          <a:off x="4686300" y="1539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21188</xdr:rowOff>
    </xdr:from>
    <xdr:to>
      <xdr:col>24</xdr:col>
      <xdr:colOff>152400</xdr:colOff>
      <xdr:row>91</xdr:row>
      <xdr:rowOff>21188</xdr:rowOff>
    </xdr:to>
    <xdr:cxnSp macro="">
      <xdr:nvCxnSpPr>
        <xdr:cNvPr id="235" name="直線コネクタ 234"/>
        <xdr:cNvCxnSpPr/>
      </xdr:nvCxnSpPr>
      <xdr:spPr>
        <a:xfrm>
          <a:off x="4546600" y="1562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16703</xdr:rowOff>
    </xdr:from>
    <xdr:to>
      <xdr:col>24</xdr:col>
      <xdr:colOff>63500</xdr:colOff>
      <xdr:row>95</xdr:row>
      <xdr:rowOff>138720</xdr:rowOff>
    </xdr:to>
    <xdr:cxnSp macro="">
      <xdr:nvCxnSpPr>
        <xdr:cNvPr id="236" name="直線コネクタ 235"/>
        <xdr:cNvCxnSpPr/>
      </xdr:nvCxnSpPr>
      <xdr:spPr>
        <a:xfrm flipV="1">
          <a:off x="3797300" y="16304453"/>
          <a:ext cx="838200" cy="122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7335</xdr:rowOff>
    </xdr:from>
    <xdr:ext cx="599010" cy="259045"/>
    <xdr:sp macro="" textlink="">
      <xdr:nvSpPr>
        <xdr:cNvPr id="237" name="扶助費平均値テキスト"/>
        <xdr:cNvSpPr txBox="1"/>
      </xdr:nvSpPr>
      <xdr:spPr>
        <a:xfrm>
          <a:off x="4686300" y="164665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28908</xdr:rowOff>
    </xdr:from>
    <xdr:to>
      <xdr:col>24</xdr:col>
      <xdr:colOff>114300</xdr:colOff>
      <xdr:row>96</xdr:row>
      <xdr:rowOff>130508</xdr:rowOff>
    </xdr:to>
    <xdr:sp macro="" textlink="">
      <xdr:nvSpPr>
        <xdr:cNvPr id="238" name="フローチャート: 判断 237"/>
        <xdr:cNvSpPr/>
      </xdr:nvSpPr>
      <xdr:spPr>
        <a:xfrm>
          <a:off x="4584700" y="1648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138720</xdr:rowOff>
    </xdr:from>
    <xdr:to>
      <xdr:col>19</xdr:col>
      <xdr:colOff>177800</xdr:colOff>
      <xdr:row>96</xdr:row>
      <xdr:rowOff>48826</xdr:rowOff>
    </xdr:to>
    <xdr:cxnSp macro="">
      <xdr:nvCxnSpPr>
        <xdr:cNvPr id="239" name="直線コネクタ 238"/>
        <xdr:cNvCxnSpPr/>
      </xdr:nvCxnSpPr>
      <xdr:spPr>
        <a:xfrm flipV="1">
          <a:off x="2908300" y="16426470"/>
          <a:ext cx="889000" cy="81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112370</xdr:rowOff>
    </xdr:from>
    <xdr:to>
      <xdr:col>20</xdr:col>
      <xdr:colOff>38100</xdr:colOff>
      <xdr:row>97</xdr:row>
      <xdr:rowOff>42520</xdr:rowOff>
    </xdr:to>
    <xdr:sp macro="" textlink="">
      <xdr:nvSpPr>
        <xdr:cNvPr id="240" name="フローチャート: 判断 239"/>
        <xdr:cNvSpPr/>
      </xdr:nvSpPr>
      <xdr:spPr>
        <a:xfrm>
          <a:off x="3746500" y="165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33647</xdr:rowOff>
    </xdr:from>
    <xdr:ext cx="599010" cy="259045"/>
    <xdr:sp macro="" textlink="">
      <xdr:nvSpPr>
        <xdr:cNvPr id="241" name="テキスト ボックス 240"/>
        <xdr:cNvSpPr txBox="1"/>
      </xdr:nvSpPr>
      <xdr:spPr>
        <a:xfrm>
          <a:off x="3497795" y="16664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94208</xdr:rowOff>
    </xdr:from>
    <xdr:to>
      <xdr:col>15</xdr:col>
      <xdr:colOff>50800</xdr:colOff>
      <xdr:row>96</xdr:row>
      <xdr:rowOff>48826</xdr:rowOff>
    </xdr:to>
    <xdr:cxnSp macro="">
      <xdr:nvCxnSpPr>
        <xdr:cNvPr id="242" name="直線コネクタ 241"/>
        <xdr:cNvCxnSpPr/>
      </xdr:nvCxnSpPr>
      <xdr:spPr>
        <a:xfrm>
          <a:off x="2019300" y="16381958"/>
          <a:ext cx="889000" cy="126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18904</xdr:rowOff>
    </xdr:from>
    <xdr:to>
      <xdr:col>15</xdr:col>
      <xdr:colOff>101600</xdr:colOff>
      <xdr:row>97</xdr:row>
      <xdr:rowOff>120504</xdr:rowOff>
    </xdr:to>
    <xdr:sp macro="" textlink="">
      <xdr:nvSpPr>
        <xdr:cNvPr id="243" name="フローチャート: 判断 242"/>
        <xdr:cNvSpPr/>
      </xdr:nvSpPr>
      <xdr:spPr>
        <a:xfrm>
          <a:off x="2857500" y="166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111631</xdr:rowOff>
    </xdr:from>
    <xdr:ext cx="534377" cy="259045"/>
    <xdr:sp macro="" textlink="">
      <xdr:nvSpPr>
        <xdr:cNvPr id="244" name="テキスト ボックス 243"/>
        <xdr:cNvSpPr txBox="1"/>
      </xdr:nvSpPr>
      <xdr:spPr>
        <a:xfrm>
          <a:off x="2641111" y="16742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94208</xdr:rowOff>
    </xdr:from>
    <xdr:to>
      <xdr:col>10</xdr:col>
      <xdr:colOff>114300</xdr:colOff>
      <xdr:row>97</xdr:row>
      <xdr:rowOff>26826</xdr:rowOff>
    </xdr:to>
    <xdr:cxnSp macro="">
      <xdr:nvCxnSpPr>
        <xdr:cNvPr id="245" name="直線コネクタ 244"/>
        <xdr:cNvCxnSpPr/>
      </xdr:nvCxnSpPr>
      <xdr:spPr>
        <a:xfrm flipV="1">
          <a:off x="1130300" y="16381958"/>
          <a:ext cx="889000" cy="27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64396</xdr:rowOff>
    </xdr:from>
    <xdr:to>
      <xdr:col>10</xdr:col>
      <xdr:colOff>165100</xdr:colOff>
      <xdr:row>96</xdr:row>
      <xdr:rowOff>165996</xdr:rowOff>
    </xdr:to>
    <xdr:sp macro="" textlink="">
      <xdr:nvSpPr>
        <xdr:cNvPr id="246" name="フローチャート: 判断 245"/>
        <xdr:cNvSpPr/>
      </xdr:nvSpPr>
      <xdr:spPr>
        <a:xfrm>
          <a:off x="1968500" y="165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157123</xdr:rowOff>
    </xdr:from>
    <xdr:ext cx="599010" cy="259045"/>
    <xdr:sp macro="" textlink="">
      <xdr:nvSpPr>
        <xdr:cNvPr id="247" name="テキスト ボックス 246"/>
        <xdr:cNvSpPr txBox="1"/>
      </xdr:nvSpPr>
      <xdr:spPr>
        <a:xfrm>
          <a:off x="1719795" y="16616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134021</xdr:rowOff>
    </xdr:from>
    <xdr:to>
      <xdr:col>6</xdr:col>
      <xdr:colOff>38100</xdr:colOff>
      <xdr:row>98</xdr:row>
      <xdr:rowOff>64171</xdr:rowOff>
    </xdr:to>
    <xdr:sp macro="" textlink="">
      <xdr:nvSpPr>
        <xdr:cNvPr id="248" name="フローチャート: 判断 247"/>
        <xdr:cNvSpPr/>
      </xdr:nvSpPr>
      <xdr:spPr>
        <a:xfrm>
          <a:off x="1079500" y="16764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55298</xdr:rowOff>
    </xdr:from>
    <xdr:ext cx="534377" cy="259045"/>
    <xdr:sp macro="" textlink="">
      <xdr:nvSpPr>
        <xdr:cNvPr id="249" name="テキスト ボックス 248"/>
        <xdr:cNvSpPr txBox="1"/>
      </xdr:nvSpPr>
      <xdr:spPr>
        <a:xfrm>
          <a:off x="863111" y="16857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137353</xdr:rowOff>
    </xdr:from>
    <xdr:to>
      <xdr:col>24</xdr:col>
      <xdr:colOff>114300</xdr:colOff>
      <xdr:row>95</xdr:row>
      <xdr:rowOff>67503</xdr:rowOff>
    </xdr:to>
    <xdr:sp macro="" textlink="">
      <xdr:nvSpPr>
        <xdr:cNvPr id="255" name="楕円 254"/>
        <xdr:cNvSpPr/>
      </xdr:nvSpPr>
      <xdr:spPr>
        <a:xfrm>
          <a:off x="4584700" y="1625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160230</xdr:rowOff>
    </xdr:from>
    <xdr:ext cx="599010" cy="259045"/>
    <xdr:sp macro="" textlink="">
      <xdr:nvSpPr>
        <xdr:cNvPr id="256" name="扶助費該当値テキスト"/>
        <xdr:cNvSpPr txBox="1"/>
      </xdr:nvSpPr>
      <xdr:spPr>
        <a:xfrm>
          <a:off x="4686300" y="16105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87920</xdr:rowOff>
    </xdr:from>
    <xdr:to>
      <xdr:col>20</xdr:col>
      <xdr:colOff>38100</xdr:colOff>
      <xdr:row>96</xdr:row>
      <xdr:rowOff>18070</xdr:rowOff>
    </xdr:to>
    <xdr:sp macro="" textlink="">
      <xdr:nvSpPr>
        <xdr:cNvPr id="257" name="楕円 256"/>
        <xdr:cNvSpPr/>
      </xdr:nvSpPr>
      <xdr:spPr>
        <a:xfrm>
          <a:off x="3746500" y="16375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34597</xdr:rowOff>
    </xdr:from>
    <xdr:ext cx="599010" cy="259045"/>
    <xdr:sp macro="" textlink="">
      <xdr:nvSpPr>
        <xdr:cNvPr id="258" name="テキスト ボックス 257"/>
        <xdr:cNvSpPr txBox="1"/>
      </xdr:nvSpPr>
      <xdr:spPr>
        <a:xfrm>
          <a:off x="3497795" y="16150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169476</xdr:rowOff>
    </xdr:from>
    <xdr:to>
      <xdr:col>15</xdr:col>
      <xdr:colOff>101600</xdr:colOff>
      <xdr:row>96</xdr:row>
      <xdr:rowOff>99626</xdr:rowOff>
    </xdr:to>
    <xdr:sp macro="" textlink="">
      <xdr:nvSpPr>
        <xdr:cNvPr id="259" name="楕円 258"/>
        <xdr:cNvSpPr/>
      </xdr:nvSpPr>
      <xdr:spPr>
        <a:xfrm>
          <a:off x="2857500" y="16457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116153</xdr:rowOff>
    </xdr:from>
    <xdr:ext cx="599010" cy="259045"/>
    <xdr:sp macro="" textlink="">
      <xdr:nvSpPr>
        <xdr:cNvPr id="260" name="テキスト ボックス 259"/>
        <xdr:cNvSpPr txBox="1"/>
      </xdr:nvSpPr>
      <xdr:spPr>
        <a:xfrm>
          <a:off x="2608795" y="16232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43408</xdr:rowOff>
    </xdr:from>
    <xdr:to>
      <xdr:col>10</xdr:col>
      <xdr:colOff>165100</xdr:colOff>
      <xdr:row>95</xdr:row>
      <xdr:rowOff>145008</xdr:rowOff>
    </xdr:to>
    <xdr:sp macro="" textlink="">
      <xdr:nvSpPr>
        <xdr:cNvPr id="261" name="楕円 260"/>
        <xdr:cNvSpPr/>
      </xdr:nvSpPr>
      <xdr:spPr>
        <a:xfrm>
          <a:off x="1968500" y="1633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161535</xdr:rowOff>
    </xdr:from>
    <xdr:ext cx="599010" cy="259045"/>
    <xdr:sp macro="" textlink="">
      <xdr:nvSpPr>
        <xdr:cNvPr id="262" name="テキスト ボックス 261"/>
        <xdr:cNvSpPr txBox="1"/>
      </xdr:nvSpPr>
      <xdr:spPr>
        <a:xfrm>
          <a:off x="1719795" y="16106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147476</xdr:rowOff>
    </xdr:from>
    <xdr:to>
      <xdr:col>6</xdr:col>
      <xdr:colOff>38100</xdr:colOff>
      <xdr:row>97</xdr:row>
      <xdr:rowOff>77626</xdr:rowOff>
    </xdr:to>
    <xdr:sp macro="" textlink="">
      <xdr:nvSpPr>
        <xdr:cNvPr id="263" name="楕円 262"/>
        <xdr:cNvSpPr/>
      </xdr:nvSpPr>
      <xdr:spPr>
        <a:xfrm>
          <a:off x="1079500" y="1660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94153</xdr:rowOff>
    </xdr:from>
    <xdr:ext cx="534377" cy="259045"/>
    <xdr:sp macro="" textlink="">
      <xdr:nvSpPr>
        <xdr:cNvPr id="264" name="テキスト ボックス 263"/>
        <xdr:cNvSpPr txBox="1"/>
      </xdr:nvSpPr>
      <xdr:spPr>
        <a:xfrm>
          <a:off x="863111" y="16381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8" name="テキスト ボックス 277"/>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80" name="テキスト ボックス 279"/>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2" name="テキスト ボックス 281"/>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4" name="テキスト ボックス 283"/>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6" name="テキスト ボックス 285"/>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142587</xdr:rowOff>
    </xdr:from>
    <xdr:to>
      <xdr:col>54</xdr:col>
      <xdr:colOff>189865</xdr:colOff>
      <xdr:row>38</xdr:row>
      <xdr:rowOff>40142</xdr:rowOff>
    </xdr:to>
    <xdr:cxnSp macro="">
      <xdr:nvCxnSpPr>
        <xdr:cNvPr id="290" name="直線コネクタ 289"/>
        <xdr:cNvCxnSpPr/>
      </xdr:nvCxnSpPr>
      <xdr:spPr>
        <a:xfrm flipV="1">
          <a:off x="10475595" y="5628987"/>
          <a:ext cx="1270" cy="926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43969</xdr:rowOff>
    </xdr:from>
    <xdr:ext cx="534377" cy="259045"/>
    <xdr:sp macro="" textlink="">
      <xdr:nvSpPr>
        <xdr:cNvPr id="291" name="補助費等最小値テキスト"/>
        <xdr:cNvSpPr txBox="1"/>
      </xdr:nvSpPr>
      <xdr:spPr>
        <a:xfrm>
          <a:off x="10528300" y="6559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40142</xdr:rowOff>
    </xdr:from>
    <xdr:to>
      <xdr:col>55</xdr:col>
      <xdr:colOff>88900</xdr:colOff>
      <xdr:row>38</xdr:row>
      <xdr:rowOff>40142</xdr:rowOff>
    </xdr:to>
    <xdr:cxnSp macro="">
      <xdr:nvCxnSpPr>
        <xdr:cNvPr id="292" name="直線コネクタ 291"/>
        <xdr:cNvCxnSpPr/>
      </xdr:nvCxnSpPr>
      <xdr:spPr>
        <a:xfrm>
          <a:off x="10388600" y="6555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89264</xdr:rowOff>
    </xdr:from>
    <xdr:ext cx="599010" cy="259045"/>
    <xdr:sp macro="" textlink="">
      <xdr:nvSpPr>
        <xdr:cNvPr id="293" name="補助費等最大値テキスト"/>
        <xdr:cNvSpPr txBox="1"/>
      </xdr:nvSpPr>
      <xdr:spPr>
        <a:xfrm>
          <a:off x="10528300" y="5404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142587</xdr:rowOff>
    </xdr:from>
    <xdr:to>
      <xdr:col>55</xdr:col>
      <xdr:colOff>88900</xdr:colOff>
      <xdr:row>32</xdr:row>
      <xdr:rowOff>142587</xdr:rowOff>
    </xdr:to>
    <xdr:cxnSp macro="">
      <xdr:nvCxnSpPr>
        <xdr:cNvPr id="294" name="直線コネクタ 293"/>
        <xdr:cNvCxnSpPr/>
      </xdr:nvCxnSpPr>
      <xdr:spPr>
        <a:xfrm>
          <a:off x="10388600" y="5628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141699</xdr:rowOff>
    </xdr:from>
    <xdr:to>
      <xdr:col>55</xdr:col>
      <xdr:colOff>0</xdr:colOff>
      <xdr:row>34</xdr:row>
      <xdr:rowOff>143155</xdr:rowOff>
    </xdr:to>
    <xdr:cxnSp macro="">
      <xdr:nvCxnSpPr>
        <xdr:cNvPr id="295" name="直線コネクタ 294"/>
        <xdr:cNvCxnSpPr/>
      </xdr:nvCxnSpPr>
      <xdr:spPr>
        <a:xfrm flipV="1">
          <a:off x="9639300" y="5970999"/>
          <a:ext cx="838200" cy="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139493</xdr:rowOff>
    </xdr:from>
    <xdr:ext cx="534377" cy="259045"/>
    <xdr:sp macro="" textlink="">
      <xdr:nvSpPr>
        <xdr:cNvPr id="296" name="補助費等平均値テキスト"/>
        <xdr:cNvSpPr txBox="1"/>
      </xdr:nvSpPr>
      <xdr:spPr>
        <a:xfrm>
          <a:off x="10528300" y="61402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161066</xdr:rowOff>
    </xdr:from>
    <xdr:to>
      <xdr:col>55</xdr:col>
      <xdr:colOff>50800</xdr:colOff>
      <xdr:row>36</xdr:row>
      <xdr:rowOff>91216</xdr:rowOff>
    </xdr:to>
    <xdr:sp macro="" textlink="">
      <xdr:nvSpPr>
        <xdr:cNvPr id="297" name="フローチャート: 判断 296"/>
        <xdr:cNvSpPr/>
      </xdr:nvSpPr>
      <xdr:spPr>
        <a:xfrm>
          <a:off x="10426700" y="6161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53688</xdr:rowOff>
    </xdr:from>
    <xdr:to>
      <xdr:col>50</xdr:col>
      <xdr:colOff>114300</xdr:colOff>
      <xdr:row>34</xdr:row>
      <xdr:rowOff>143155</xdr:rowOff>
    </xdr:to>
    <xdr:cxnSp macro="">
      <xdr:nvCxnSpPr>
        <xdr:cNvPr id="298" name="直線コネクタ 297"/>
        <xdr:cNvCxnSpPr/>
      </xdr:nvCxnSpPr>
      <xdr:spPr>
        <a:xfrm>
          <a:off x="8750300" y="5882988"/>
          <a:ext cx="889000" cy="89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6911</xdr:rowOff>
    </xdr:from>
    <xdr:to>
      <xdr:col>50</xdr:col>
      <xdr:colOff>165100</xdr:colOff>
      <xdr:row>36</xdr:row>
      <xdr:rowOff>108511</xdr:rowOff>
    </xdr:to>
    <xdr:sp macro="" textlink="">
      <xdr:nvSpPr>
        <xdr:cNvPr id="299" name="フローチャート: 判断 298"/>
        <xdr:cNvSpPr/>
      </xdr:nvSpPr>
      <xdr:spPr>
        <a:xfrm>
          <a:off x="9588500" y="6179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99638</xdr:rowOff>
    </xdr:from>
    <xdr:ext cx="534377" cy="259045"/>
    <xdr:sp macro="" textlink="">
      <xdr:nvSpPr>
        <xdr:cNvPr id="300" name="テキスト ボックス 299"/>
        <xdr:cNvSpPr txBox="1"/>
      </xdr:nvSpPr>
      <xdr:spPr>
        <a:xfrm>
          <a:off x="9372111" y="6271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53688</xdr:rowOff>
    </xdr:from>
    <xdr:to>
      <xdr:col>45</xdr:col>
      <xdr:colOff>177800</xdr:colOff>
      <xdr:row>34</xdr:row>
      <xdr:rowOff>103620</xdr:rowOff>
    </xdr:to>
    <xdr:cxnSp macro="">
      <xdr:nvCxnSpPr>
        <xdr:cNvPr id="301" name="直線コネクタ 300"/>
        <xdr:cNvCxnSpPr/>
      </xdr:nvCxnSpPr>
      <xdr:spPr>
        <a:xfrm flipV="1">
          <a:off x="7861300" y="5882988"/>
          <a:ext cx="889000" cy="49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169857</xdr:rowOff>
    </xdr:from>
    <xdr:to>
      <xdr:col>46</xdr:col>
      <xdr:colOff>38100</xdr:colOff>
      <xdr:row>36</xdr:row>
      <xdr:rowOff>100007</xdr:rowOff>
    </xdr:to>
    <xdr:sp macro="" textlink="">
      <xdr:nvSpPr>
        <xdr:cNvPr id="302" name="フローチャート: 判断 301"/>
        <xdr:cNvSpPr/>
      </xdr:nvSpPr>
      <xdr:spPr>
        <a:xfrm>
          <a:off x="8699500" y="6170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91134</xdr:rowOff>
    </xdr:from>
    <xdr:ext cx="534377" cy="259045"/>
    <xdr:sp macro="" textlink="">
      <xdr:nvSpPr>
        <xdr:cNvPr id="303" name="テキスト ボックス 302"/>
        <xdr:cNvSpPr txBox="1"/>
      </xdr:nvSpPr>
      <xdr:spPr>
        <a:xfrm>
          <a:off x="8483111" y="6263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144834</xdr:rowOff>
    </xdr:from>
    <xdr:to>
      <xdr:col>41</xdr:col>
      <xdr:colOff>50800</xdr:colOff>
      <xdr:row>34</xdr:row>
      <xdr:rowOff>103620</xdr:rowOff>
    </xdr:to>
    <xdr:cxnSp macro="">
      <xdr:nvCxnSpPr>
        <xdr:cNvPr id="304" name="直線コネクタ 303"/>
        <xdr:cNvCxnSpPr/>
      </xdr:nvCxnSpPr>
      <xdr:spPr>
        <a:xfrm>
          <a:off x="6972300" y="5288334"/>
          <a:ext cx="889000" cy="644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34513</xdr:rowOff>
    </xdr:from>
    <xdr:to>
      <xdr:col>41</xdr:col>
      <xdr:colOff>101600</xdr:colOff>
      <xdr:row>36</xdr:row>
      <xdr:rowOff>136113</xdr:rowOff>
    </xdr:to>
    <xdr:sp macro="" textlink="">
      <xdr:nvSpPr>
        <xdr:cNvPr id="305" name="フローチャート: 判断 304"/>
        <xdr:cNvSpPr/>
      </xdr:nvSpPr>
      <xdr:spPr>
        <a:xfrm>
          <a:off x="7810500" y="620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127240</xdr:rowOff>
    </xdr:from>
    <xdr:ext cx="534377" cy="259045"/>
    <xdr:sp macro="" textlink="">
      <xdr:nvSpPr>
        <xdr:cNvPr id="306" name="テキスト ボックス 305"/>
        <xdr:cNvSpPr txBox="1"/>
      </xdr:nvSpPr>
      <xdr:spPr>
        <a:xfrm>
          <a:off x="7594111" y="6299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35512</xdr:rowOff>
    </xdr:from>
    <xdr:to>
      <xdr:col>36</xdr:col>
      <xdr:colOff>165100</xdr:colOff>
      <xdr:row>32</xdr:row>
      <xdr:rowOff>137112</xdr:rowOff>
    </xdr:to>
    <xdr:sp macro="" textlink="">
      <xdr:nvSpPr>
        <xdr:cNvPr id="307" name="フローチャート: 判断 306"/>
        <xdr:cNvSpPr/>
      </xdr:nvSpPr>
      <xdr:spPr>
        <a:xfrm>
          <a:off x="6921500" y="552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128239</xdr:rowOff>
    </xdr:from>
    <xdr:ext cx="599010" cy="259045"/>
    <xdr:sp macro="" textlink="">
      <xdr:nvSpPr>
        <xdr:cNvPr id="308" name="テキスト ボックス 307"/>
        <xdr:cNvSpPr txBox="1"/>
      </xdr:nvSpPr>
      <xdr:spPr>
        <a:xfrm>
          <a:off x="6672795" y="5614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90899</xdr:rowOff>
    </xdr:from>
    <xdr:to>
      <xdr:col>55</xdr:col>
      <xdr:colOff>50800</xdr:colOff>
      <xdr:row>35</xdr:row>
      <xdr:rowOff>21049</xdr:rowOff>
    </xdr:to>
    <xdr:sp macro="" textlink="">
      <xdr:nvSpPr>
        <xdr:cNvPr id="314" name="楕円 313"/>
        <xdr:cNvSpPr/>
      </xdr:nvSpPr>
      <xdr:spPr>
        <a:xfrm>
          <a:off x="10426700" y="5920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113776</xdr:rowOff>
    </xdr:from>
    <xdr:ext cx="599010" cy="259045"/>
    <xdr:sp macro="" textlink="">
      <xdr:nvSpPr>
        <xdr:cNvPr id="315" name="補助費等該当値テキスト"/>
        <xdr:cNvSpPr txBox="1"/>
      </xdr:nvSpPr>
      <xdr:spPr>
        <a:xfrm>
          <a:off x="10528300" y="5771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92355</xdr:rowOff>
    </xdr:from>
    <xdr:to>
      <xdr:col>50</xdr:col>
      <xdr:colOff>165100</xdr:colOff>
      <xdr:row>35</xdr:row>
      <xdr:rowOff>22505</xdr:rowOff>
    </xdr:to>
    <xdr:sp macro="" textlink="">
      <xdr:nvSpPr>
        <xdr:cNvPr id="316" name="楕円 315"/>
        <xdr:cNvSpPr/>
      </xdr:nvSpPr>
      <xdr:spPr>
        <a:xfrm>
          <a:off x="9588500" y="592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39032</xdr:rowOff>
    </xdr:from>
    <xdr:ext cx="599010" cy="259045"/>
    <xdr:sp macro="" textlink="">
      <xdr:nvSpPr>
        <xdr:cNvPr id="317" name="テキスト ボックス 316"/>
        <xdr:cNvSpPr txBox="1"/>
      </xdr:nvSpPr>
      <xdr:spPr>
        <a:xfrm>
          <a:off x="9339795" y="5696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2888</xdr:rowOff>
    </xdr:from>
    <xdr:to>
      <xdr:col>46</xdr:col>
      <xdr:colOff>38100</xdr:colOff>
      <xdr:row>34</xdr:row>
      <xdr:rowOff>104488</xdr:rowOff>
    </xdr:to>
    <xdr:sp macro="" textlink="">
      <xdr:nvSpPr>
        <xdr:cNvPr id="318" name="楕円 317"/>
        <xdr:cNvSpPr/>
      </xdr:nvSpPr>
      <xdr:spPr>
        <a:xfrm>
          <a:off x="8699500" y="5832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121015</xdr:rowOff>
    </xdr:from>
    <xdr:ext cx="599010" cy="259045"/>
    <xdr:sp macro="" textlink="">
      <xdr:nvSpPr>
        <xdr:cNvPr id="319" name="テキスト ボックス 318"/>
        <xdr:cNvSpPr txBox="1"/>
      </xdr:nvSpPr>
      <xdr:spPr>
        <a:xfrm>
          <a:off x="8450795" y="56074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52820</xdr:rowOff>
    </xdr:from>
    <xdr:to>
      <xdr:col>41</xdr:col>
      <xdr:colOff>101600</xdr:colOff>
      <xdr:row>34</xdr:row>
      <xdr:rowOff>154420</xdr:rowOff>
    </xdr:to>
    <xdr:sp macro="" textlink="">
      <xdr:nvSpPr>
        <xdr:cNvPr id="320" name="楕円 319"/>
        <xdr:cNvSpPr/>
      </xdr:nvSpPr>
      <xdr:spPr>
        <a:xfrm>
          <a:off x="7810500" y="588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170947</xdr:rowOff>
    </xdr:from>
    <xdr:ext cx="599010" cy="259045"/>
    <xdr:sp macro="" textlink="">
      <xdr:nvSpPr>
        <xdr:cNvPr id="321" name="テキスト ボックス 320"/>
        <xdr:cNvSpPr txBox="1"/>
      </xdr:nvSpPr>
      <xdr:spPr>
        <a:xfrm>
          <a:off x="7561795" y="5657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94034</xdr:rowOff>
    </xdr:from>
    <xdr:to>
      <xdr:col>36</xdr:col>
      <xdr:colOff>165100</xdr:colOff>
      <xdr:row>31</xdr:row>
      <xdr:rowOff>24184</xdr:rowOff>
    </xdr:to>
    <xdr:sp macro="" textlink="">
      <xdr:nvSpPr>
        <xdr:cNvPr id="322" name="楕円 321"/>
        <xdr:cNvSpPr/>
      </xdr:nvSpPr>
      <xdr:spPr>
        <a:xfrm>
          <a:off x="6921500" y="523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40711</xdr:rowOff>
    </xdr:from>
    <xdr:ext cx="599010" cy="259045"/>
    <xdr:sp macro="" textlink="">
      <xdr:nvSpPr>
        <xdr:cNvPr id="323" name="テキスト ボックス 322"/>
        <xdr:cNvSpPr txBox="1"/>
      </xdr:nvSpPr>
      <xdr:spPr>
        <a:xfrm>
          <a:off x="6672795" y="5012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7" name="テキスト ボックス 336"/>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9" name="テキスト ボックス 338"/>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1" name="テキスト ボックス 340"/>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53</xdr:row>
      <xdr:rowOff>140194</xdr:rowOff>
    </xdr:from>
    <xdr:to>
      <xdr:col>54</xdr:col>
      <xdr:colOff>189865</xdr:colOff>
      <xdr:row>58</xdr:row>
      <xdr:rowOff>52356</xdr:rowOff>
    </xdr:to>
    <xdr:cxnSp macro="">
      <xdr:nvCxnSpPr>
        <xdr:cNvPr id="345" name="直線コネクタ 344"/>
        <xdr:cNvCxnSpPr/>
      </xdr:nvCxnSpPr>
      <xdr:spPr>
        <a:xfrm flipV="1">
          <a:off x="10475595" y="9227044"/>
          <a:ext cx="1270" cy="769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56183</xdr:rowOff>
    </xdr:from>
    <xdr:ext cx="534377" cy="259045"/>
    <xdr:sp macro="" textlink="">
      <xdr:nvSpPr>
        <xdr:cNvPr id="346" name="普通建設事業費最小値テキスト"/>
        <xdr:cNvSpPr txBox="1"/>
      </xdr:nvSpPr>
      <xdr:spPr>
        <a:xfrm>
          <a:off x="10528300" y="10000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52356</xdr:rowOff>
    </xdr:from>
    <xdr:to>
      <xdr:col>55</xdr:col>
      <xdr:colOff>88900</xdr:colOff>
      <xdr:row>58</xdr:row>
      <xdr:rowOff>52356</xdr:rowOff>
    </xdr:to>
    <xdr:cxnSp macro="">
      <xdr:nvCxnSpPr>
        <xdr:cNvPr id="347" name="直線コネクタ 346"/>
        <xdr:cNvCxnSpPr/>
      </xdr:nvCxnSpPr>
      <xdr:spPr>
        <a:xfrm>
          <a:off x="10388600" y="9996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52</xdr:row>
      <xdr:rowOff>86871</xdr:rowOff>
    </xdr:from>
    <xdr:ext cx="599010" cy="259045"/>
    <xdr:sp macro="" textlink="">
      <xdr:nvSpPr>
        <xdr:cNvPr id="348" name="普通建設事業費最大値テキスト"/>
        <xdr:cNvSpPr txBox="1"/>
      </xdr:nvSpPr>
      <xdr:spPr>
        <a:xfrm>
          <a:off x="10528300" y="9002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53</xdr:row>
      <xdr:rowOff>140194</xdr:rowOff>
    </xdr:from>
    <xdr:to>
      <xdr:col>55</xdr:col>
      <xdr:colOff>88900</xdr:colOff>
      <xdr:row>53</xdr:row>
      <xdr:rowOff>140194</xdr:rowOff>
    </xdr:to>
    <xdr:cxnSp macro="">
      <xdr:nvCxnSpPr>
        <xdr:cNvPr id="349" name="直線コネクタ 348"/>
        <xdr:cNvCxnSpPr/>
      </xdr:nvCxnSpPr>
      <xdr:spPr>
        <a:xfrm>
          <a:off x="10388600" y="9227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5187</xdr:rowOff>
    </xdr:from>
    <xdr:to>
      <xdr:col>55</xdr:col>
      <xdr:colOff>0</xdr:colOff>
      <xdr:row>57</xdr:row>
      <xdr:rowOff>88740</xdr:rowOff>
    </xdr:to>
    <xdr:cxnSp macro="">
      <xdr:nvCxnSpPr>
        <xdr:cNvPr id="350" name="直線コネクタ 349"/>
        <xdr:cNvCxnSpPr/>
      </xdr:nvCxnSpPr>
      <xdr:spPr>
        <a:xfrm>
          <a:off x="9639300" y="9263487"/>
          <a:ext cx="838200" cy="597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104508</xdr:rowOff>
    </xdr:from>
    <xdr:ext cx="534377" cy="259045"/>
    <xdr:sp macro="" textlink="">
      <xdr:nvSpPr>
        <xdr:cNvPr id="351" name="普通建設事業費平均値テキスト"/>
        <xdr:cNvSpPr txBox="1"/>
      </xdr:nvSpPr>
      <xdr:spPr>
        <a:xfrm>
          <a:off x="10528300" y="95342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81631</xdr:rowOff>
    </xdr:from>
    <xdr:to>
      <xdr:col>55</xdr:col>
      <xdr:colOff>50800</xdr:colOff>
      <xdr:row>57</xdr:row>
      <xdr:rowOff>11781</xdr:rowOff>
    </xdr:to>
    <xdr:sp macro="" textlink="">
      <xdr:nvSpPr>
        <xdr:cNvPr id="352" name="フローチャート: 判断 351"/>
        <xdr:cNvSpPr/>
      </xdr:nvSpPr>
      <xdr:spPr>
        <a:xfrm>
          <a:off x="10426700" y="968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5187</xdr:rowOff>
    </xdr:from>
    <xdr:to>
      <xdr:col>50</xdr:col>
      <xdr:colOff>114300</xdr:colOff>
      <xdr:row>54</xdr:row>
      <xdr:rowOff>112447</xdr:rowOff>
    </xdr:to>
    <xdr:cxnSp macro="">
      <xdr:nvCxnSpPr>
        <xdr:cNvPr id="353" name="直線コネクタ 352"/>
        <xdr:cNvCxnSpPr/>
      </xdr:nvCxnSpPr>
      <xdr:spPr>
        <a:xfrm flipV="1">
          <a:off x="8750300" y="9263487"/>
          <a:ext cx="889000" cy="107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97957</xdr:rowOff>
    </xdr:from>
    <xdr:to>
      <xdr:col>50</xdr:col>
      <xdr:colOff>165100</xdr:colOff>
      <xdr:row>57</xdr:row>
      <xdr:rowOff>28107</xdr:rowOff>
    </xdr:to>
    <xdr:sp macro="" textlink="">
      <xdr:nvSpPr>
        <xdr:cNvPr id="354" name="フローチャート: 判断 353"/>
        <xdr:cNvSpPr/>
      </xdr:nvSpPr>
      <xdr:spPr>
        <a:xfrm>
          <a:off x="9588500" y="969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19234</xdr:rowOff>
    </xdr:from>
    <xdr:ext cx="534377" cy="259045"/>
    <xdr:sp macro="" textlink="">
      <xdr:nvSpPr>
        <xdr:cNvPr id="355" name="テキスト ボックス 354"/>
        <xdr:cNvSpPr txBox="1"/>
      </xdr:nvSpPr>
      <xdr:spPr>
        <a:xfrm>
          <a:off x="9372111" y="9791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112447</xdr:rowOff>
    </xdr:from>
    <xdr:to>
      <xdr:col>45</xdr:col>
      <xdr:colOff>177800</xdr:colOff>
      <xdr:row>55</xdr:row>
      <xdr:rowOff>156342</xdr:rowOff>
    </xdr:to>
    <xdr:cxnSp macro="">
      <xdr:nvCxnSpPr>
        <xdr:cNvPr id="356" name="直線コネクタ 355"/>
        <xdr:cNvCxnSpPr/>
      </xdr:nvCxnSpPr>
      <xdr:spPr>
        <a:xfrm flipV="1">
          <a:off x="7861300" y="9370747"/>
          <a:ext cx="889000" cy="215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119029</xdr:rowOff>
    </xdr:from>
    <xdr:to>
      <xdr:col>46</xdr:col>
      <xdr:colOff>38100</xdr:colOff>
      <xdr:row>57</xdr:row>
      <xdr:rowOff>49179</xdr:rowOff>
    </xdr:to>
    <xdr:sp macro="" textlink="">
      <xdr:nvSpPr>
        <xdr:cNvPr id="357" name="フローチャート: 判断 356"/>
        <xdr:cNvSpPr/>
      </xdr:nvSpPr>
      <xdr:spPr>
        <a:xfrm>
          <a:off x="8699500" y="9720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40306</xdr:rowOff>
    </xdr:from>
    <xdr:ext cx="534377" cy="259045"/>
    <xdr:sp macro="" textlink="">
      <xdr:nvSpPr>
        <xdr:cNvPr id="358" name="テキスト ボックス 357"/>
        <xdr:cNvSpPr txBox="1"/>
      </xdr:nvSpPr>
      <xdr:spPr>
        <a:xfrm>
          <a:off x="8483111" y="9812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51</xdr:row>
      <xdr:rowOff>105940</xdr:rowOff>
    </xdr:from>
    <xdr:to>
      <xdr:col>41</xdr:col>
      <xdr:colOff>50800</xdr:colOff>
      <xdr:row>55</xdr:row>
      <xdr:rowOff>156342</xdr:rowOff>
    </xdr:to>
    <xdr:cxnSp macro="">
      <xdr:nvCxnSpPr>
        <xdr:cNvPr id="359" name="直線コネクタ 358"/>
        <xdr:cNvCxnSpPr/>
      </xdr:nvCxnSpPr>
      <xdr:spPr>
        <a:xfrm>
          <a:off x="6972300" y="8849890"/>
          <a:ext cx="889000" cy="736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113571</xdr:rowOff>
    </xdr:from>
    <xdr:to>
      <xdr:col>41</xdr:col>
      <xdr:colOff>101600</xdr:colOff>
      <xdr:row>57</xdr:row>
      <xdr:rowOff>43721</xdr:rowOff>
    </xdr:to>
    <xdr:sp macro="" textlink="">
      <xdr:nvSpPr>
        <xdr:cNvPr id="360" name="フローチャート: 判断 359"/>
        <xdr:cNvSpPr/>
      </xdr:nvSpPr>
      <xdr:spPr>
        <a:xfrm>
          <a:off x="7810500" y="971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34848</xdr:rowOff>
    </xdr:from>
    <xdr:ext cx="534377" cy="259045"/>
    <xdr:sp macro="" textlink="">
      <xdr:nvSpPr>
        <xdr:cNvPr id="361" name="テキスト ボックス 360"/>
        <xdr:cNvSpPr txBox="1"/>
      </xdr:nvSpPr>
      <xdr:spPr>
        <a:xfrm>
          <a:off x="7594111" y="980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82741</xdr:rowOff>
    </xdr:from>
    <xdr:to>
      <xdr:col>36</xdr:col>
      <xdr:colOff>165100</xdr:colOff>
      <xdr:row>57</xdr:row>
      <xdr:rowOff>12891</xdr:rowOff>
    </xdr:to>
    <xdr:sp macro="" textlink="">
      <xdr:nvSpPr>
        <xdr:cNvPr id="362" name="フローチャート: 判断 361"/>
        <xdr:cNvSpPr/>
      </xdr:nvSpPr>
      <xdr:spPr>
        <a:xfrm>
          <a:off x="6921500" y="96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4018</xdr:rowOff>
    </xdr:from>
    <xdr:ext cx="534377" cy="259045"/>
    <xdr:sp macro="" textlink="">
      <xdr:nvSpPr>
        <xdr:cNvPr id="363" name="テキスト ボックス 362"/>
        <xdr:cNvSpPr txBox="1"/>
      </xdr:nvSpPr>
      <xdr:spPr>
        <a:xfrm>
          <a:off x="6705111" y="9776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37940</xdr:rowOff>
    </xdr:from>
    <xdr:to>
      <xdr:col>55</xdr:col>
      <xdr:colOff>50800</xdr:colOff>
      <xdr:row>57</xdr:row>
      <xdr:rowOff>139540</xdr:rowOff>
    </xdr:to>
    <xdr:sp macro="" textlink="">
      <xdr:nvSpPr>
        <xdr:cNvPr id="369" name="楕円 368"/>
        <xdr:cNvSpPr/>
      </xdr:nvSpPr>
      <xdr:spPr>
        <a:xfrm>
          <a:off x="10426700" y="981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16367</xdr:rowOff>
    </xdr:from>
    <xdr:ext cx="534377" cy="259045"/>
    <xdr:sp macro="" textlink="">
      <xdr:nvSpPr>
        <xdr:cNvPr id="370" name="普通建設事業費該当値テキスト"/>
        <xdr:cNvSpPr txBox="1"/>
      </xdr:nvSpPr>
      <xdr:spPr>
        <a:xfrm>
          <a:off x="10528300" y="9789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125837</xdr:rowOff>
    </xdr:from>
    <xdr:to>
      <xdr:col>50</xdr:col>
      <xdr:colOff>165100</xdr:colOff>
      <xdr:row>54</xdr:row>
      <xdr:rowOff>55987</xdr:rowOff>
    </xdr:to>
    <xdr:sp macro="" textlink="">
      <xdr:nvSpPr>
        <xdr:cNvPr id="371" name="楕円 370"/>
        <xdr:cNvSpPr/>
      </xdr:nvSpPr>
      <xdr:spPr>
        <a:xfrm>
          <a:off x="9588500" y="9212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52</xdr:row>
      <xdr:rowOff>72514</xdr:rowOff>
    </xdr:from>
    <xdr:ext cx="599010" cy="259045"/>
    <xdr:sp macro="" textlink="">
      <xdr:nvSpPr>
        <xdr:cNvPr id="372" name="テキスト ボックス 371"/>
        <xdr:cNvSpPr txBox="1"/>
      </xdr:nvSpPr>
      <xdr:spPr>
        <a:xfrm>
          <a:off x="9339795" y="8987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61647</xdr:rowOff>
    </xdr:from>
    <xdr:to>
      <xdr:col>46</xdr:col>
      <xdr:colOff>38100</xdr:colOff>
      <xdr:row>54</xdr:row>
      <xdr:rowOff>163247</xdr:rowOff>
    </xdr:to>
    <xdr:sp macro="" textlink="">
      <xdr:nvSpPr>
        <xdr:cNvPr id="373" name="楕円 372"/>
        <xdr:cNvSpPr/>
      </xdr:nvSpPr>
      <xdr:spPr>
        <a:xfrm>
          <a:off x="8699500" y="9319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8324</xdr:rowOff>
    </xdr:from>
    <xdr:ext cx="599010" cy="259045"/>
    <xdr:sp macro="" textlink="">
      <xdr:nvSpPr>
        <xdr:cNvPr id="374" name="テキスト ボックス 373"/>
        <xdr:cNvSpPr txBox="1"/>
      </xdr:nvSpPr>
      <xdr:spPr>
        <a:xfrm>
          <a:off x="8450795" y="90951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105542</xdr:rowOff>
    </xdr:from>
    <xdr:to>
      <xdr:col>41</xdr:col>
      <xdr:colOff>101600</xdr:colOff>
      <xdr:row>56</xdr:row>
      <xdr:rowOff>35692</xdr:rowOff>
    </xdr:to>
    <xdr:sp macro="" textlink="">
      <xdr:nvSpPr>
        <xdr:cNvPr id="375" name="楕円 374"/>
        <xdr:cNvSpPr/>
      </xdr:nvSpPr>
      <xdr:spPr>
        <a:xfrm>
          <a:off x="7810500" y="953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52219</xdr:rowOff>
    </xdr:from>
    <xdr:ext cx="599010" cy="259045"/>
    <xdr:sp macro="" textlink="">
      <xdr:nvSpPr>
        <xdr:cNvPr id="376" name="テキスト ボックス 375"/>
        <xdr:cNvSpPr txBox="1"/>
      </xdr:nvSpPr>
      <xdr:spPr>
        <a:xfrm>
          <a:off x="7561795" y="9310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51</xdr:row>
      <xdr:rowOff>55140</xdr:rowOff>
    </xdr:from>
    <xdr:to>
      <xdr:col>36</xdr:col>
      <xdr:colOff>165100</xdr:colOff>
      <xdr:row>51</xdr:row>
      <xdr:rowOff>156740</xdr:rowOff>
    </xdr:to>
    <xdr:sp macro="" textlink="">
      <xdr:nvSpPr>
        <xdr:cNvPr id="377" name="楕円 376"/>
        <xdr:cNvSpPr/>
      </xdr:nvSpPr>
      <xdr:spPr>
        <a:xfrm>
          <a:off x="6921500" y="87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50</xdr:row>
      <xdr:rowOff>1817</xdr:rowOff>
    </xdr:from>
    <xdr:ext cx="599010" cy="259045"/>
    <xdr:sp macro="" textlink="">
      <xdr:nvSpPr>
        <xdr:cNvPr id="378" name="テキスト ボックス 377"/>
        <xdr:cNvSpPr txBox="1"/>
      </xdr:nvSpPr>
      <xdr:spPr>
        <a:xfrm>
          <a:off x="6672795" y="8574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8" name="テキスト ボックス 397"/>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0" name="テキスト ボックス 399"/>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43634</xdr:rowOff>
    </xdr:from>
    <xdr:to>
      <xdr:col>54</xdr:col>
      <xdr:colOff>189865</xdr:colOff>
      <xdr:row>79</xdr:row>
      <xdr:rowOff>98879</xdr:rowOff>
    </xdr:to>
    <xdr:cxnSp macro="">
      <xdr:nvCxnSpPr>
        <xdr:cNvPr id="404" name="直線コネクタ 403"/>
        <xdr:cNvCxnSpPr/>
      </xdr:nvCxnSpPr>
      <xdr:spPr>
        <a:xfrm flipV="1">
          <a:off x="10475595" y="12045134"/>
          <a:ext cx="127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5"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6" name="直線コネクタ 405"/>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161761</xdr:rowOff>
    </xdr:from>
    <xdr:ext cx="599010" cy="259045"/>
    <xdr:sp macro="" textlink="">
      <xdr:nvSpPr>
        <xdr:cNvPr id="407" name="普通建設事業費 （ うち新規整備　）最大値テキスト"/>
        <xdr:cNvSpPr txBox="1"/>
      </xdr:nvSpPr>
      <xdr:spPr>
        <a:xfrm>
          <a:off x="10528300" y="118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43634</xdr:rowOff>
    </xdr:from>
    <xdr:to>
      <xdr:col>55</xdr:col>
      <xdr:colOff>88900</xdr:colOff>
      <xdr:row>70</xdr:row>
      <xdr:rowOff>43634</xdr:rowOff>
    </xdr:to>
    <xdr:cxnSp macro="">
      <xdr:nvCxnSpPr>
        <xdr:cNvPr id="408" name="直線コネクタ 407"/>
        <xdr:cNvCxnSpPr/>
      </xdr:nvCxnSpPr>
      <xdr:spPr>
        <a:xfrm>
          <a:off x="10388600" y="12045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168046</xdr:rowOff>
    </xdr:from>
    <xdr:to>
      <xdr:col>55</xdr:col>
      <xdr:colOff>0</xdr:colOff>
      <xdr:row>79</xdr:row>
      <xdr:rowOff>67636</xdr:rowOff>
    </xdr:to>
    <xdr:cxnSp macro="">
      <xdr:nvCxnSpPr>
        <xdr:cNvPr id="409" name="直線コネクタ 408"/>
        <xdr:cNvCxnSpPr/>
      </xdr:nvCxnSpPr>
      <xdr:spPr>
        <a:xfrm>
          <a:off x="9639300" y="12855346"/>
          <a:ext cx="838200" cy="756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10943</xdr:rowOff>
    </xdr:from>
    <xdr:ext cx="534377" cy="259045"/>
    <xdr:sp macro="" textlink="">
      <xdr:nvSpPr>
        <xdr:cNvPr id="410" name="普通建設事業費 （ うち新規整備　）平均値テキスト"/>
        <xdr:cNvSpPr txBox="1"/>
      </xdr:nvSpPr>
      <xdr:spPr>
        <a:xfrm>
          <a:off x="10528300" y="132125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159516</xdr:rowOff>
    </xdr:from>
    <xdr:to>
      <xdr:col>55</xdr:col>
      <xdr:colOff>50800</xdr:colOff>
      <xdr:row>78</xdr:row>
      <xdr:rowOff>89666</xdr:rowOff>
    </xdr:to>
    <xdr:sp macro="" textlink="">
      <xdr:nvSpPr>
        <xdr:cNvPr id="411" name="フローチャート: 判断 410"/>
        <xdr:cNvSpPr/>
      </xdr:nvSpPr>
      <xdr:spPr>
        <a:xfrm>
          <a:off x="10426700" y="1336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9616</xdr:rowOff>
    </xdr:from>
    <xdr:to>
      <xdr:col>50</xdr:col>
      <xdr:colOff>114300</xdr:colOff>
      <xdr:row>74</xdr:row>
      <xdr:rowOff>168046</xdr:rowOff>
    </xdr:to>
    <xdr:cxnSp macro="">
      <xdr:nvCxnSpPr>
        <xdr:cNvPr id="412" name="直線コネクタ 411"/>
        <xdr:cNvCxnSpPr/>
      </xdr:nvCxnSpPr>
      <xdr:spPr>
        <a:xfrm>
          <a:off x="8750300" y="12525466"/>
          <a:ext cx="889000" cy="329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16630</xdr:rowOff>
    </xdr:from>
    <xdr:to>
      <xdr:col>50</xdr:col>
      <xdr:colOff>165100</xdr:colOff>
      <xdr:row>78</xdr:row>
      <xdr:rowOff>118230</xdr:rowOff>
    </xdr:to>
    <xdr:sp macro="" textlink="">
      <xdr:nvSpPr>
        <xdr:cNvPr id="413" name="フローチャート: 判断 412"/>
        <xdr:cNvSpPr/>
      </xdr:nvSpPr>
      <xdr:spPr>
        <a:xfrm>
          <a:off x="95885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109357</xdr:rowOff>
    </xdr:from>
    <xdr:ext cx="534377" cy="259045"/>
    <xdr:sp macro="" textlink="">
      <xdr:nvSpPr>
        <xdr:cNvPr id="414" name="テキスト ボックス 413"/>
        <xdr:cNvSpPr txBox="1"/>
      </xdr:nvSpPr>
      <xdr:spPr>
        <a:xfrm>
          <a:off x="9372111" y="13482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9616</xdr:rowOff>
    </xdr:from>
    <xdr:to>
      <xdr:col>45</xdr:col>
      <xdr:colOff>177800</xdr:colOff>
      <xdr:row>78</xdr:row>
      <xdr:rowOff>13861</xdr:rowOff>
    </xdr:to>
    <xdr:cxnSp macro="">
      <xdr:nvCxnSpPr>
        <xdr:cNvPr id="415" name="直線コネクタ 414"/>
        <xdr:cNvCxnSpPr/>
      </xdr:nvCxnSpPr>
      <xdr:spPr>
        <a:xfrm flipV="1">
          <a:off x="7861300" y="12525466"/>
          <a:ext cx="889000" cy="861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28691</xdr:rowOff>
    </xdr:from>
    <xdr:to>
      <xdr:col>46</xdr:col>
      <xdr:colOff>38100</xdr:colOff>
      <xdr:row>78</xdr:row>
      <xdr:rowOff>130291</xdr:rowOff>
    </xdr:to>
    <xdr:sp macro="" textlink="">
      <xdr:nvSpPr>
        <xdr:cNvPr id="416" name="フローチャート: 判断 415"/>
        <xdr:cNvSpPr/>
      </xdr:nvSpPr>
      <xdr:spPr>
        <a:xfrm>
          <a:off x="8699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121418</xdr:rowOff>
    </xdr:from>
    <xdr:ext cx="534377" cy="259045"/>
    <xdr:sp macro="" textlink="">
      <xdr:nvSpPr>
        <xdr:cNvPr id="417" name="テキスト ボックス 416"/>
        <xdr:cNvSpPr txBox="1"/>
      </xdr:nvSpPr>
      <xdr:spPr>
        <a:xfrm>
          <a:off x="8483111" y="134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76181</xdr:rowOff>
    </xdr:from>
    <xdr:to>
      <xdr:col>41</xdr:col>
      <xdr:colOff>50800</xdr:colOff>
      <xdr:row>78</xdr:row>
      <xdr:rowOff>13861</xdr:rowOff>
    </xdr:to>
    <xdr:cxnSp macro="">
      <xdr:nvCxnSpPr>
        <xdr:cNvPr id="418" name="直線コネクタ 417"/>
        <xdr:cNvCxnSpPr/>
      </xdr:nvCxnSpPr>
      <xdr:spPr>
        <a:xfrm>
          <a:off x="6972300" y="13106381"/>
          <a:ext cx="889000" cy="28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8280</xdr:rowOff>
    </xdr:from>
    <xdr:to>
      <xdr:col>41</xdr:col>
      <xdr:colOff>101600</xdr:colOff>
      <xdr:row>78</xdr:row>
      <xdr:rowOff>109880</xdr:rowOff>
    </xdr:to>
    <xdr:sp macro="" textlink="">
      <xdr:nvSpPr>
        <xdr:cNvPr id="419" name="フローチャート: 判断 418"/>
        <xdr:cNvSpPr/>
      </xdr:nvSpPr>
      <xdr:spPr>
        <a:xfrm>
          <a:off x="7810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101007</xdr:rowOff>
    </xdr:from>
    <xdr:ext cx="534377" cy="259045"/>
    <xdr:sp macro="" textlink="">
      <xdr:nvSpPr>
        <xdr:cNvPr id="420" name="テキスト ボックス 419"/>
        <xdr:cNvSpPr txBox="1"/>
      </xdr:nvSpPr>
      <xdr:spPr>
        <a:xfrm>
          <a:off x="7594111" y="1347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157045</xdr:rowOff>
    </xdr:from>
    <xdr:to>
      <xdr:col>36</xdr:col>
      <xdr:colOff>165100</xdr:colOff>
      <xdr:row>78</xdr:row>
      <xdr:rowOff>87195</xdr:rowOff>
    </xdr:to>
    <xdr:sp macro="" textlink="">
      <xdr:nvSpPr>
        <xdr:cNvPr id="421" name="フローチャート: 判断 420"/>
        <xdr:cNvSpPr/>
      </xdr:nvSpPr>
      <xdr:spPr>
        <a:xfrm>
          <a:off x="6921500" y="133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78322</xdr:rowOff>
    </xdr:from>
    <xdr:ext cx="534377" cy="259045"/>
    <xdr:sp macro="" textlink="">
      <xdr:nvSpPr>
        <xdr:cNvPr id="422" name="テキスト ボックス 421"/>
        <xdr:cNvSpPr txBox="1"/>
      </xdr:nvSpPr>
      <xdr:spPr>
        <a:xfrm>
          <a:off x="6705111" y="1345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16836</xdr:rowOff>
    </xdr:from>
    <xdr:to>
      <xdr:col>55</xdr:col>
      <xdr:colOff>50800</xdr:colOff>
      <xdr:row>79</xdr:row>
      <xdr:rowOff>118436</xdr:rowOff>
    </xdr:to>
    <xdr:sp macro="" textlink="">
      <xdr:nvSpPr>
        <xdr:cNvPr id="428" name="楕円 427"/>
        <xdr:cNvSpPr/>
      </xdr:nvSpPr>
      <xdr:spPr>
        <a:xfrm>
          <a:off x="10426700" y="13561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103213</xdr:rowOff>
    </xdr:from>
    <xdr:ext cx="469744" cy="259045"/>
    <xdr:sp macro="" textlink="">
      <xdr:nvSpPr>
        <xdr:cNvPr id="429" name="普通建設事業費 （ うち新規整備　）該当値テキスト"/>
        <xdr:cNvSpPr txBox="1"/>
      </xdr:nvSpPr>
      <xdr:spPr>
        <a:xfrm>
          <a:off x="10528300" y="13476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117246</xdr:rowOff>
    </xdr:from>
    <xdr:to>
      <xdr:col>50</xdr:col>
      <xdr:colOff>165100</xdr:colOff>
      <xdr:row>75</xdr:row>
      <xdr:rowOff>47396</xdr:rowOff>
    </xdr:to>
    <xdr:sp macro="" textlink="">
      <xdr:nvSpPr>
        <xdr:cNvPr id="430" name="楕円 429"/>
        <xdr:cNvSpPr/>
      </xdr:nvSpPr>
      <xdr:spPr>
        <a:xfrm>
          <a:off x="9588500" y="12804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63923</xdr:rowOff>
    </xdr:from>
    <xdr:ext cx="534377" cy="259045"/>
    <xdr:sp macro="" textlink="">
      <xdr:nvSpPr>
        <xdr:cNvPr id="431" name="テキスト ボックス 430"/>
        <xdr:cNvSpPr txBox="1"/>
      </xdr:nvSpPr>
      <xdr:spPr>
        <a:xfrm>
          <a:off x="9372111" y="12579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72</xdr:row>
      <xdr:rowOff>130266</xdr:rowOff>
    </xdr:from>
    <xdr:to>
      <xdr:col>46</xdr:col>
      <xdr:colOff>38100</xdr:colOff>
      <xdr:row>73</xdr:row>
      <xdr:rowOff>60416</xdr:rowOff>
    </xdr:to>
    <xdr:sp macro="" textlink="">
      <xdr:nvSpPr>
        <xdr:cNvPr id="432" name="楕円 431"/>
        <xdr:cNvSpPr/>
      </xdr:nvSpPr>
      <xdr:spPr>
        <a:xfrm>
          <a:off x="8699500" y="1247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71</xdr:row>
      <xdr:rowOff>76943</xdr:rowOff>
    </xdr:from>
    <xdr:ext cx="599010" cy="259045"/>
    <xdr:sp macro="" textlink="">
      <xdr:nvSpPr>
        <xdr:cNvPr id="433" name="テキスト ボックス 432"/>
        <xdr:cNvSpPr txBox="1"/>
      </xdr:nvSpPr>
      <xdr:spPr>
        <a:xfrm>
          <a:off x="8450795" y="12249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134511</xdr:rowOff>
    </xdr:from>
    <xdr:to>
      <xdr:col>41</xdr:col>
      <xdr:colOff>101600</xdr:colOff>
      <xdr:row>78</xdr:row>
      <xdr:rowOff>64661</xdr:rowOff>
    </xdr:to>
    <xdr:sp macro="" textlink="">
      <xdr:nvSpPr>
        <xdr:cNvPr id="434" name="楕円 433"/>
        <xdr:cNvSpPr/>
      </xdr:nvSpPr>
      <xdr:spPr>
        <a:xfrm>
          <a:off x="7810500" y="1333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81188</xdr:rowOff>
    </xdr:from>
    <xdr:ext cx="534377" cy="259045"/>
    <xdr:sp macro="" textlink="">
      <xdr:nvSpPr>
        <xdr:cNvPr id="435" name="テキスト ボックス 434"/>
        <xdr:cNvSpPr txBox="1"/>
      </xdr:nvSpPr>
      <xdr:spPr>
        <a:xfrm>
          <a:off x="7594111" y="13111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25381</xdr:rowOff>
    </xdr:from>
    <xdr:to>
      <xdr:col>36</xdr:col>
      <xdr:colOff>165100</xdr:colOff>
      <xdr:row>76</xdr:row>
      <xdr:rowOff>126981</xdr:rowOff>
    </xdr:to>
    <xdr:sp macro="" textlink="">
      <xdr:nvSpPr>
        <xdr:cNvPr id="436" name="楕円 435"/>
        <xdr:cNvSpPr/>
      </xdr:nvSpPr>
      <xdr:spPr>
        <a:xfrm>
          <a:off x="6921500" y="1305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143509</xdr:rowOff>
    </xdr:from>
    <xdr:ext cx="534377" cy="259045"/>
    <xdr:sp macro="" textlink="">
      <xdr:nvSpPr>
        <xdr:cNvPr id="437" name="テキスト ボックス 436"/>
        <xdr:cNvSpPr txBox="1"/>
      </xdr:nvSpPr>
      <xdr:spPr>
        <a:xfrm>
          <a:off x="6705111" y="12830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93</xdr:row>
      <xdr:rowOff>96189</xdr:rowOff>
    </xdr:from>
    <xdr:to>
      <xdr:col>54</xdr:col>
      <xdr:colOff>189865</xdr:colOff>
      <xdr:row>98</xdr:row>
      <xdr:rowOff>166987</xdr:rowOff>
    </xdr:to>
    <xdr:cxnSp macro="">
      <xdr:nvCxnSpPr>
        <xdr:cNvPr id="461" name="直線コネクタ 460"/>
        <xdr:cNvCxnSpPr/>
      </xdr:nvCxnSpPr>
      <xdr:spPr>
        <a:xfrm flipV="1">
          <a:off x="10475595" y="16041039"/>
          <a:ext cx="1270" cy="928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170814</xdr:rowOff>
    </xdr:from>
    <xdr:ext cx="469744" cy="259045"/>
    <xdr:sp macro="" textlink="">
      <xdr:nvSpPr>
        <xdr:cNvPr id="462" name="普通建設事業費 （ うち更新整備　）最小値テキスト"/>
        <xdr:cNvSpPr txBox="1"/>
      </xdr:nvSpPr>
      <xdr:spPr>
        <a:xfrm>
          <a:off x="10528300" y="16972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166987</xdr:rowOff>
    </xdr:from>
    <xdr:to>
      <xdr:col>55</xdr:col>
      <xdr:colOff>88900</xdr:colOff>
      <xdr:row>98</xdr:row>
      <xdr:rowOff>166987</xdr:rowOff>
    </xdr:to>
    <xdr:cxnSp macro="">
      <xdr:nvCxnSpPr>
        <xdr:cNvPr id="463" name="直線コネクタ 462"/>
        <xdr:cNvCxnSpPr/>
      </xdr:nvCxnSpPr>
      <xdr:spPr>
        <a:xfrm>
          <a:off x="10388600" y="16969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42866</xdr:rowOff>
    </xdr:from>
    <xdr:ext cx="599010" cy="259045"/>
    <xdr:sp macro="" textlink="">
      <xdr:nvSpPr>
        <xdr:cNvPr id="464" name="普通建設事業費 （ うち更新整備　）最大値テキスト"/>
        <xdr:cNvSpPr txBox="1"/>
      </xdr:nvSpPr>
      <xdr:spPr>
        <a:xfrm>
          <a:off x="10528300" y="15816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93</xdr:row>
      <xdr:rowOff>96189</xdr:rowOff>
    </xdr:from>
    <xdr:to>
      <xdr:col>55</xdr:col>
      <xdr:colOff>88900</xdr:colOff>
      <xdr:row>93</xdr:row>
      <xdr:rowOff>96189</xdr:rowOff>
    </xdr:to>
    <xdr:cxnSp macro="">
      <xdr:nvCxnSpPr>
        <xdr:cNvPr id="465" name="直線コネクタ 464"/>
        <xdr:cNvCxnSpPr/>
      </xdr:nvCxnSpPr>
      <xdr:spPr>
        <a:xfrm>
          <a:off x="10388600" y="16041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157882</xdr:rowOff>
    </xdr:from>
    <xdr:to>
      <xdr:col>55</xdr:col>
      <xdr:colOff>0</xdr:colOff>
      <xdr:row>97</xdr:row>
      <xdr:rowOff>148196</xdr:rowOff>
    </xdr:to>
    <xdr:cxnSp macro="">
      <xdr:nvCxnSpPr>
        <xdr:cNvPr id="466" name="直線コネクタ 465"/>
        <xdr:cNvCxnSpPr/>
      </xdr:nvCxnSpPr>
      <xdr:spPr>
        <a:xfrm>
          <a:off x="9639300" y="16274182"/>
          <a:ext cx="838200" cy="504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17975</xdr:rowOff>
    </xdr:from>
    <xdr:ext cx="534377" cy="259045"/>
    <xdr:sp macro="" textlink="">
      <xdr:nvSpPr>
        <xdr:cNvPr id="467" name="普通建設事業費 （ うち更新整備　）平均値テキスト"/>
        <xdr:cNvSpPr txBox="1"/>
      </xdr:nvSpPr>
      <xdr:spPr>
        <a:xfrm>
          <a:off x="10528300" y="16477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166548</xdr:rowOff>
    </xdr:from>
    <xdr:to>
      <xdr:col>55</xdr:col>
      <xdr:colOff>50800</xdr:colOff>
      <xdr:row>97</xdr:row>
      <xdr:rowOff>96698</xdr:rowOff>
    </xdr:to>
    <xdr:sp macro="" textlink="">
      <xdr:nvSpPr>
        <xdr:cNvPr id="468" name="フローチャート: 判断 467"/>
        <xdr:cNvSpPr/>
      </xdr:nvSpPr>
      <xdr:spPr>
        <a:xfrm>
          <a:off x="10426700" y="16625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157882</xdr:rowOff>
    </xdr:from>
    <xdr:to>
      <xdr:col>50</xdr:col>
      <xdr:colOff>114300</xdr:colOff>
      <xdr:row>97</xdr:row>
      <xdr:rowOff>63500</xdr:rowOff>
    </xdr:to>
    <xdr:cxnSp macro="">
      <xdr:nvCxnSpPr>
        <xdr:cNvPr id="469" name="直線コネクタ 468"/>
        <xdr:cNvCxnSpPr/>
      </xdr:nvCxnSpPr>
      <xdr:spPr>
        <a:xfrm flipV="1">
          <a:off x="8750300" y="16274182"/>
          <a:ext cx="889000" cy="41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6353</xdr:rowOff>
    </xdr:from>
    <xdr:to>
      <xdr:col>50</xdr:col>
      <xdr:colOff>165100</xdr:colOff>
      <xdr:row>97</xdr:row>
      <xdr:rowOff>107953</xdr:rowOff>
    </xdr:to>
    <xdr:sp macro="" textlink="">
      <xdr:nvSpPr>
        <xdr:cNvPr id="470" name="フローチャート: 判断 469"/>
        <xdr:cNvSpPr/>
      </xdr:nvSpPr>
      <xdr:spPr>
        <a:xfrm>
          <a:off x="9588500" y="16637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99080</xdr:rowOff>
    </xdr:from>
    <xdr:ext cx="534377" cy="259045"/>
    <xdr:sp macro="" textlink="">
      <xdr:nvSpPr>
        <xdr:cNvPr id="471" name="テキスト ボックス 470"/>
        <xdr:cNvSpPr txBox="1"/>
      </xdr:nvSpPr>
      <xdr:spPr>
        <a:xfrm>
          <a:off x="9372111" y="1672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132454</xdr:rowOff>
    </xdr:from>
    <xdr:to>
      <xdr:col>45</xdr:col>
      <xdr:colOff>177800</xdr:colOff>
      <xdr:row>97</xdr:row>
      <xdr:rowOff>63500</xdr:rowOff>
    </xdr:to>
    <xdr:cxnSp macro="">
      <xdr:nvCxnSpPr>
        <xdr:cNvPr id="472" name="直線コネクタ 471"/>
        <xdr:cNvCxnSpPr/>
      </xdr:nvCxnSpPr>
      <xdr:spPr>
        <a:xfrm>
          <a:off x="7861300" y="16591654"/>
          <a:ext cx="889000" cy="102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27270</xdr:rowOff>
    </xdr:from>
    <xdr:to>
      <xdr:col>46</xdr:col>
      <xdr:colOff>38100</xdr:colOff>
      <xdr:row>97</xdr:row>
      <xdr:rowOff>128870</xdr:rowOff>
    </xdr:to>
    <xdr:sp macro="" textlink="">
      <xdr:nvSpPr>
        <xdr:cNvPr id="473" name="フローチャート: 判断 472"/>
        <xdr:cNvSpPr/>
      </xdr:nvSpPr>
      <xdr:spPr>
        <a:xfrm>
          <a:off x="8699500" y="1665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119997</xdr:rowOff>
    </xdr:from>
    <xdr:ext cx="534377" cy="259045"/>
    <xdr:sp macro="" textlink="">
      <xdr:nvSpPr>
        <xdr:cNvPr id="474" name="テキスト ボックス 473"/>
        <xdr:cNvSpPr txBox="1"/>
      </xdr:nvSpPr>
      <xdr:spPr>
        <a:xfrm>
          <a:off x="8483111" y="16750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90</xdr:row>
      <xdr:rowOff>117320</xdr:rowOff>
    </xdr:from>
    <xdr:to>
      <xdr:col>41</xdr:col>
      <xdr:colOff>50800</xdr:colOff>
      <xdr:row>96</xdr:row>
      <xdr:rowOff>132454</xdr:rowOff>
    </xdr:to>
    <xdr:cxnSp macro="">
      <xdr:nvCxnSpPr>
        <xdr:cNvPr id="475" name="直線コネクタ 474"/>
        <xdr:cNvCxnSpPr/>
      </xdr:nvCxnSpPr>
      <xdr:spPr>
        <a:xfrm>
          <a:off x="6972300" y="15547820"/>
          <a:ext cx="889000" cy="1043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42121</xdr:rowOff>
    </xdr:from>
    <xdr:to>
      <xdr:col>41</xdr:col>
      <xdr:colOff>101600</xdr:colOff>
      <xdr:row>97</xdr:row>
      <xdr:rowOff>143721</xdr:rowOff>
    </xdr:to>
    <xdr:sp macro="" textlink="">
      <xdr:nvSpPr>
        <xdr:cNvPr id="476" name="フローチャート: 判断 475"/>
        <xdr:cNvSpPr/>
      </xdr:nvSpPr>
      <xdr:spPr>
        <a:xfrm>
          <a:off x="7810500" y="166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134848</xdr:rowOff>
    </xdr:from>
    <xdr:ext cx="534377" cy="259045"/>
    <xdr:sp macro="" textlink="">
      <xdr:nvSpPr>
        <xdr:cNvPr id="477" name="テキスト ボックス 476"/>
        <xdr:cNvSpPr txBox="1"/>
      </xdr:nvSpPr>
      <xdr:spPr>
        <a:xfrm>
          <a:off x="7594111" y="16765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6536</xdr:rowOff>
    </xdr:from>
    <xdr:to>
      <xdr:col>36</xdr:col>
      <xdr:colOff>165100</xdr:colOff>
      <xdr:row>97</xdr:row>
      <xdr:rowOff>108136</xdr:rowOff>
    </xdr:to>
    <xdr:sp macro="" textlink="">
      <xdr:nvSpPr>
        <xdr:cNvPr id="478" name="フローチャート: 判断 477"/>
        <xdr:cNvSpPr/>
      </xdr:nvSpPr>
      <xdr:spPr>
        <a:xfrm>
          <a:off x="6921500" y="1663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99263</xdr:rowOff>
    </xdr:from>
    <xdr:ext cx="534377" cy="259045"/>
    <xdr:sp macro="" textlink="">
      <xdr:nvSpPr>
        <xdr:cNvPr id="479" name="テキスト ボックス 478"/>
        <xdr:cNvSpPr txBox="1"/>
      </xdr:nvSpPr>
      <xdr:spPr>
        <a:xfrm>
          <a:off x="6705111" y="16729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97396</xdr:rowOff>
    </xdr:from>
    <xdr:to>
      <xdr:col>55</xdr:col>
      <xdr:colOff>50800</xdr:colOff>
      <xdr:row>98</xdr:row>
      <xdr:rowOff>27546</xdr:rowOff>
    </xdr:to>
    <xdr:sp macro="" textlink="">
      <xdr:nvSpPr>
        <xdr:cNvPr id="485" name="楕円 484"/>
        <xdr:cNvSpPr/>
      </xdr:nvSpPr>
      <xdr:spPr>
        <a:xfrm>
          <a:off x="10426700" y="1672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75823</xdr:rowOff>
    </xdr:from>
    <xdr:ext cx="534377" cy="259045"/>
    <xdr:sp macro="" textlink="">
      <xdr:nvSpPr>
        <xdr:cNvPr id="486" name="普通建設事業費 （ うち更新整備　）該当値テキスト"/>
        <xdr:cNvSpPr txBox="1"/>
      </xdr:nvSpPr>
      <xdr:spPr>
        <a:xfrm>
          <a:off x="10528300" y="16706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107082</xdr:rowOff>
    </xdr:from>
    <xdr:to>
      <xdr:col>50</xdr:col>
      <xdr:colOff>165100</xdr:colOff>
      <xdr:row>95</xdr:row>
      <xdr:rowOff>37232</xdr:rowOff>
    </xdr:to>
    <xdr:sp macro="" textlink="">
      <xdr:nvSpPr>
        <xdr:cNvPr id="487" name="楕円 486"/>
        <xdr:cNvSpPr/>
      </xdr:nvSpPr>
      <xdr:spPr>
        <a:xfrm>
          <a:off x="9588500" y="1622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53759</xdr:rowOff>
    </xdr:from>
    <xdr:ext cx="534377" cy="259045"/>
    <xdr:sp macro="" textlink="">
      <xdr:nvSpPr>
        <xdr:cNvPr id="488" name="テキスト ボックス 487"/>
        <xdr:cNvSpPr txBox="1"/>
      </xdr:nvSpPr>
      <xdr:spPr>
        <a:xfrm>
          <a:off x="9372111" y="15998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12700</xdr:rowOff>
    </xdr:from>
    <xdr:to>
      <xdr:col>46</xdr:col>
      <xdr:colOff>38100</xdr:colOff>
      <xdr:row>97</xdr:row>
      <xdr:rowOff>114300</xdr:rowOff>
    </xdr:to>
    <xdr:sp macro="" textlink="">
      <xdr:nvSpPr>
        <xdr:cNvPr id="489" name="楕円 488"/>
        <xdr:cNvSpPr/>
      </xdr:nvSpPr>
      <xdr:spPr>
        <a:xfrm>
          <a:off x="8699500" y="1664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130827</xdr:rowOff>
    </xdr:from>
    <xdr:ext cx="534377" cy="259045"/>
    <xdr:sp macro="" textlink="">
      <xdr:nvSpPr>
        <xdr:cNvPr id="490" name="テキスト ボックス 489"/>
        <xdr:cNvSpPr txBox="1"/>
      </xdr:nvSpPr>
      <xdr:spPr>
        <a:xfrm>
          <a:off x="8483111" y="16418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81654</xdr:rowOff>
    </xdr:from>
    <xdr:to>
      <xdr:col>41</xdr:col>
      <xdr:colOff>101600</xdr:colOff>
      <xdr:row>97</xdr:row>
      <xdr:rowOff>11804</xdr:rowOff>
    </xdr:to>
    <xdr:sp macro="" textlink="">
      <xdr:nvSpPr>
        <xdr:cNvPr id="491" name="楕円 490"/>
        <xdr:cNvSpPr/>
      </xdr:nvSpPr>
      <xdr:spPr>
        <a:xfrm>
          <a:off x="7810500" y="1654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28331</xdr:rowOff>
    </xdr:from>
    <xdr:ext cx="534377" cy="259045"/>
    <xdr:sp macro="" textlink="">
      <xdr:nvSpPr>
        <xdr:cNvPr id="492" name="テキスト ボックス 491"/>
        <xdr:cNvSpPr txBox="1"/>
      </xdr:nvSpPr>
      <xdr:spPr>
        <a:xfrm>
          <a:off x="7594111" y="16316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90</xdr:row>
      <xdr:rowOff>66520</xdr:rowOff>
    </xdr:from>
    <xdr:to>
      <xdr:col>36</xdr:col>
      <xdr:colOff>165100</xdr:colOff>
      <xdr:row>90</xdr:row>
      <xdr:rowOff>168120</xdr:rowOff>
    </xdr:to>
    <xdr:sp macro="" textlink="">
      <xdr:nvSpPr>
        <xdr:cNvPr id="493" name="楕円 492"/>
        <xdr:cNvSpPr/>
      </xdr:nvSpPr>
      <xdr:spPr>
        <a:xfrm>
          <a:off x="6921500" y="1549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89</xdr:row>
      <xdr:rowOff>13197</xdr:rowOff>
    </xdr:from>
    <xdr:ext cx="599010" cy="259045"/>
    <xdr:sp macro="" textlink="">
      <xdr:nvSpPr>
        <xdr:cNvPr id="494" name="テキスト ボックス 493"/>
        <xdr:cNvSpPr txBox="1"/>
      </xdr:nvSpPr>
      <xdr:spPr>
        <a:xfrm>
          <a:off x="6672795" y="15272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52489</xdr:rowOff>
    </xdr:from>
    <xdr:to>
      <xdr:col>85</xdr:col>
      <xdr:colOff>126364</xdr:colOff>
      <xdr:row>39</xdr:row>
      <xdr:rowOff>44450</xdr:rowOff>
    </xdr:to>
    <xdr:cxnSp macro="">
      <xdr:nvCxnSpPr>
        <xdr:cNvPr id="518" name="直線コネクタ 517"/>
        <xdr:cNvCxnSpPr/>
      </xdr:nvCxnSpPr>
      <xdr:spPr>
        <a:xfrm flipV="1">
          <a:off x="16317595" y="5195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170616</xdr:rowOff>
    </xdr:from>
    <xdr:ext cx="534377" cy="259045"/>
    <xdr:sp macro="" textlink="">
      <xdr:nvSpPr>
        <xdr:cNvPr id="521" name="災害復旧事業費最大値テキスト"/>
        <xdr:cNvSpPr txBox="1"/>
      </xdr:nvSpPr>
      <xdr:spPr>
        <a:xfrm>
          <a:off x="16370300" y="497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52489</xdr:rowOff>
    </xdr:from>
    <xdr:to>
      <xdr:col>86</xdr:col>
      <xdr:colOff>25400</xdr:colOff>
      <xdr:row>30</xdr:row>
      <xdr:rowOff>52489</xdr:rowOff>
    </xdr:to>
    <xdr:cxnSp macro="">
      <xdr:nvCxnSpPr>
        <xdr:cNvPr id="522" name="直線コネクタ 521"/>
        <xdr:cNvCxnSpPr/>
      </xdr:nvCxnSpPr>
      <xdr:spPr>
        <a:xfrm>
          <a:off x="16230600" y="519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130708</xdr:rowOff>
    </xdr:from>
    <xdr:to>
      <xdr:col>85</xdr:col>
      <xdr:colOff>127000</xdr:colOff>
      <xdr:row>38</xdr:row>
      <xdr:rowOff>41859</xdr:rowOff>
    </xdr:to>
    <xdr:cxnSp macro="">
      <xdr:nvCxnSpPr>
        <xdr:cNvPr id="523" name="直線コネクタ 522"/>
        <xdr:cNvCxnSpPr/>
      </xdr:nvCxnSpPr>
      <xdr:spPr>
        <a:xfrm flipV="1">
          <a:off x="15481300" y="6474358"/>
          <a:ext cx="838200" cy="82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150004</xdr:rowOff>
    </xdr:from>
    <xdr:ext cx="469744" cy="259045"/>
    <xdr:sp macro="" textlink="">
      <xdr:nvSpPr>
        <xdr:cNvPr id="524" name="災害復旧事業費平均値テキスト"/>
        <xdr:cNvSpPr txBox="1"/>
      </xdr:nvSpPr>
      <xdr:spPr>
        <a:xfrm>
          <a:off x="16370300" y="64936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127</xdr:rowOff>
    </xdr:from>
    <xdr:to>
      <xdr:col>85</xdr:col>
      <xdr:colOff>177800</xdr:colOff>
      <xdr:row>38</xdr:row>
      <xdr:rowOff>101727</xdr:rowOff>
    </xdr:to>
    <xdr:sp macro="" textlink="">
      <xdr:nvSpPr>
        <xdr:cNvPr id="525" name="フローチャート: 判断 524"/>
        <xdr:cNvSpPr/>
      </xdr:nvSpPr>
      <xdr:spPr>
        <a:xfrm>
          <a:off x="16268700" y="651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33363</xdr:rowOff>
    </xdr:from>
    <xdr:to>
      <xdr:col>81</xdr:col>
      <xdr:colOff>50800</xdr:colOff>
      <xdr:row>38</xdr:row>
      <xdr:rowOff>41859</xdr:rowOff>
    </xdr:to>
    <xdr:cxnSp macro="">
      <xdr:nvCxnSpPr>
        <xdr:cNvPr id="526" name="直線コネクタ 525"/>
        <xdr:cNvCxnSpPr/>
      </xdr:nvCxnSpPr>
      <xdr:spPr>
        <a:xfrm>
          <a:off x="14592300" y="6548463"/>
          <a:ext cx="889000" cy="8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12662</xdr:rowOff>
    </xdr:from>
    <xdr:to>
      <xdr:col>81</xdr:col>
      <xdr:colOff>101600</xdr:colOff>
      <xdr:row>38</xdr:row>
      <xdr:rowOff>114262</xdr:rowOff>
    </xdr:to>
    <xdr:sp macro="" textlink="">
      <xdr:nvSpPr>
        <xdr:cNvPr id="527" name="フローチャート: 判断 526"/>
        <xdr:cNvSpPr/>
      </xdr:nvSpPr>
      <xdr:spPr>
        <a:xfrm>
          <a:off x="15430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105389</xdr:rowOff>
    </xdr:from>
    <xdr:ext cx="469744" cy="259045"/>
    <xdr:sp macro="" textlink="">
      <xdr:nvSpPr>
        <xdr:cNvPr id="528" name="テキスト ボックス 527"/>
        <xdr:cNvSpPr txBox="1"/>
      </xdr:nvSpPr>
      <xdr:spPr>
        <a:xfrm>
          <a:off x="15246428" y="662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33363</xdr:rowOff>
    </xdr:from>
    <xdr:to>
      <xdr:col>76</xdr:col>
      <xdr:colOff>114300</xdr:colOff>
      <xdr:row>39</xdr:row>
      <xdr:rowOff>17323</xdr:rowOff>
    </xdr:to>
    <xdr:cxnSp macro="">
      <xdr:nvCxnSpPr>
        <xdr:cNvPr id="529" name="直線コネクタ 528"/>
        <xdr:cNvCxnSpPr/>
      </xdr:nvCxnSpPr>
      <xdr:spPr>
        <a:xfrm flipV="1">
          <a:off x="13703300" y="6548463"/>
          <a:ext cx="889000" cy="15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32703</xdr:rowOff>
    </xdr:from>
    <xdr:to>
      <xdr:col>76</xdr:col>
      <xdr:colOff>165100</xdr:colOff>
      <xdr:row>38</xdr:row>
      <xdr:rowOff>134303</xdr:rowOff>
    </xdr:to>
    <xdr:sp macro="" textlink="">
      <xdr:nvSpPr>
        <xdr:cNvPr id="530" name="フローチャート: 判断 529"/>
        <xdr:cNvSpPr/>
      </xdr:nvSpPr>
      <xdr:spPr>
        <a:xfrm>
          <a:off x="14541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125430</xdr:rowOff>
    </xdr:from>
    <xdr:ext cx="469744" cy="259045"/>
    <xdr:sp macro="" textlink="">
      <xdr:nvSpPr>
        <xdr:cNvPr id="531" name="テキスト ボックス 530"/>
        <xdr:cNvSpPr txBox="1"/>
      </xdr:nvSpPr>
      <xdr:spPr>
        <a:xfrm>
          <a:off x="14357428" y="6640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126936</xdr:rowOff>
    </xdr:from>
    <xdr:to>
      <xdr:col>71</xdr:col>
      <xdr:colOff>177800</xdr:colOff>
      <xdr:row>39</xdr:row>
      <xdr:rowOff>17323</xdr:rowOff>
    </xdr:to>
    <xdr:cxnSp macro="">
      <xdr:nvCxnSpPr>
        <xdr:cNvPr id="532" name="直線コネクタ 531"/>
        <xdr:cNvCxnSpPr/>
      </xdr:nvCxnSpPr>
      <xdr:spPr>
        <a:xfrm>
          <a:off x="12814300" y="6642036"/>
          <a:ext cx="889000" cy="61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9919</xdr:rowOff>
    </xdr:from>
    <xdr:to>
      <xdr:col>72</xdr:col>
      <xdr:colOff>38100</xdr:colOff>
      <xdr:row>38</xdr:row>
      <xdr:rowOff>111519</xdr:rowOff>
    </xdr:to>
    <xdr:sp macro="" textlink="">
      <xdr:nvSpPr>
        <xdr:cNvPr id="533" name="フローチャート: 判断 532"/>
        <xdr:cNvSpPr/>
      </xdr:nvSpPr>
      <xdr:spPr>
        <a:xfrm>
          <a:off x="13652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128046</xdr:rowOff>
    </xdr:from>
    <xdr:ext cx="469744" cy="259045"/>
    <xdr:sp macro="" textlink="">
      <xdr:nvSpPr>
        <xdr:cNvPr id="534" name="テキスト ボックス 533"/>
        <xdr:cNvSpPr txBox="1"/>
      </xdr:nvSpPr>
      <xdr:spPr>
        <a:xfrm>
          <a:off x="13468428" y="6300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90919</xdr:rowOff>
    </xdr:from>
    <xdr:to>
      <xdr:col>67</xdr:col>
      <xdr:colOff>101600</xdr:colOff>
      <xdr:row>38</xdr:row>
      <xdr:rowOff>21069</xdr:rowOff>
    </xdr:to>
    <xdr:sp macro="" textlink="">
      <xdr:nvSpPr>
        <xdr:cNvPr id="535" name="フローチャート: 判断 534"/>
        <xdr:cNvSpPr/>
      </xdr:nvSpPr>
      <xdr:spPr>
        <a:xfrm>
          <a:off x="12763500" y="643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37596</xdr:rowOff>
    </xdr:from>
    <xdr:ext cx="469744" cy="259045"/>
    <xdr:sp macro="" textlink="">
      <xdr:nvSpPr>
        <xdr:cNvPr id="536" name="テキスト ボックス 535"/>
        <xdr:cNvSpPr txBox="1"/>
      </xdr:nvSpPr>
      <xdr:spPr>
        <a:xfrm>
          <a:off x="12579428" y="620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79908</xdr:rowOff>
    </xdr:from>
    <xdr:to>
      <xdr:col>85</xdr:col>
      <xdr:colOff>177800</xdr:colOff>
      <xdr:row>38</xdr:row>
      <xdr:rowOff>10058</xdr:rowOff>
    </xdr:to>
    <xdr:sp macro="" textlink="">
      <xdr:nvSpPr>
        <xdr:cNvPr id="542" name="楕円 541"/>
        <xdr:cNvSpPr/>
      </xdr:nvSpPr>
      <xdr:spPr>
        <a:xfrm>
          <a:off x="16268700" y="642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102785</xdr:rowOff>
    </xdr:from>
    <xdr:ext cx="469744" cy="259045"/>
    <xdr:sp macro="" textlink="">
      <xdr:nvSpPr>
        <xdr:cNvPr id="543" name="災害復旧事業費該当値テキスト"/>
        <xdr:cNvSpPr txBox="1"/>
      </xdr:nvSpPr>
      <xdr:spPr>
        <a:xfrm>
          <a:off x="16370300" y="6274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162509</xdr:rowOff>
    </xdr:from>
    <xdr:to>
      <xdr:col>81</xdr:col>
      <xdr:colOff>101600</xdr:colOff>
      <xdr:row>38</xdr:row>
      <xdr:rowOff>92659</xdr:rowOff>
    </xdr:to>
    <xdr:sp macro="" textlink="">
      <xdr:nvSpPr>
        <xdr:cNvPr id="544" name="楕円 543"/>
        <xdr:cNvSpPr/>
      </xdr:nvSpPr>
      <xdr:spPr>
        <a:xfrm>
          <a:off x="15430500" y="6506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109186</xdr:rowOff>
    </xdr:from>
    <xdr:ext cx="469744" cy="259045"/>
    <xdr:sp macro="" textlink="">
      <xdr:nvSpPr>
        <xdr:cNvPr id="545" name="テキスト ボックス 544"/>
        <xdr:cNvSpPr txBox="1"/>
      </xdr:nvSpPr>
      <xdr:spPr>
        <a:xfrm>
          <a:off x="15246428" y="6281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154013</xdr:rowOff>
    </xdr:from>
    <xdr:to>
      <xdr:col>76</xdr:col>
      <xdr:colOff>165100</xdr:colOff>
      <xdr:row>38</xdr:row>
      <xdr:rowOff>84163</xdr:rowOff>
    </xdr:to>
    <xdr:sp macro="" textlink="">
      <xdr:nvSpPr>
        <xdr:cNvPr id="546" name="楕円 545"/>
        <xdr:cNvSpPr/>
      </xdr:nvSpPr>
      <xdr:spPr>
        <a:xfrm>
          <a:off x="14541500" y="6497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100690</xdr:rowOff>
    </xdr:from>
    <xdr:ext cx="469744" cy="259045"/>
    <xdr:sp macro="" textlink="">
      <xdr:nvSpPr>
        <xdr:cNvPr id="547" name="テキスト ボックス 546"/>
        <xdr:cNvSpPr txBox="1"/>
      </xdr:nvSpPr>
      <xdr:spPr>
        <a:xfrm>
          <a:off x="14357428" y="6272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137973</xdr:rowOff>
    </xdr:from>
    <xdr:to>
      <xdr:col>72</xdr:col>
      <xdr:colOff>38100</xdr:colOff>
      <xdr:row>39</xdr:row>
      <xdr:rowOff>68123</xdr:rowOff>
    </xdr:to>
    <xdr:sp macro="" textlink="">
      <xdr:nvSpPr>
        <xdr:cNvPr id="548" name="楕円 547"/>
        <xdr:cNvSpPr/>
      </xdr:nvSpPr>
      <xdr:spPr>
        <a:xfrm>
          <a:off x="13652500" y="665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59250</xdr:rowOff>
    </xdr:from>
    <xdr:ext cx="378565" cy="259045"/>
    <xdr:sp macro="" textlink="">
      <xdr:nvSpPr>
        <xdr:cNvPr id="549" name="テキスト ボックス 548"/>
        <xdr:cNvSpPr txBox="1"/>
      </xdr:nvSpPr>
      <xdr:spPr>
        <a:xfrm>
          <a:off x="13514017" y="6745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76136</xdr:rowOff>
    </xdr:from>
    <xdr:to>
      <xdr:col>67</xdr:col>
      <xdr:colOff>101600</xdr:colOff>
      <xdr:row>39</xdr:row>
      <xdr:rowOff>6286</xdr:rowOff>
    </xdr:to>
    <xdr:sp macro="" textlink="">
      <xdr:nvSpPr>
        <xdr:cNvPr id="550" name="楕円 549"/>
        <xdr:cNvSpPr/>
      </xdr:nvSpPr>
      <xdr:spPr>
        <a:xfrm>
          <a:off x="12763500" y="6591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168863</xdr:rowOff>
    </xdr:from>
    <xdr:ext cx="469744" cy="259045"/>
    <xdr:sp macro="" textlink="">
      <xdr:nvSpPr>
        <xdr:cNvPr id="551" name="テキスト ボックス 550"/>
        <xdr:cNvSpPr txBox="1"/>
      </xdr:nvSpPr>
      <xdr:spPr>
        <a:xfrm>
          <a:off x="12579428" y="6683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93621</xdr:rowOff>
    </xdr:from>
    <xdr:to>
      <xdr:col>85</xdr:col>
      <xdr:colOff>126364</xdr:colOff>
      <xdr:row>79</xdr:row>
      <xdr:rowOff>102846</xdr:rowOff>
    </xdr:to>
    <xdr:cxnSp macro="">
      <xdr:nvCxnSpPr>
        <xdr:cNvPr id="627" name="直線コネクタ 626"/>
        <xdr:cNvCxnSpPr/>
      </xdr:nvCxnSpPr>
      <xdr:spPr>
        <a:xfrm flipV="1">
          <a:off x="16317595" y="12095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106673</xdr:rowOff>
    </xdr:from>
    <xdr:ext cx="534377" cy="259045"/>
    <xdr:sp macro="" textlink="">
      <xdr:nvSpPr>
        <xdr:cNvPr id="628" name="公債費最小値テキスト"/>
        <xdr:cNvSpPr txBox="1"/>
      </xdr:nvSpPr>
      <xdr:spPr>
        <a:xfrm>
          <a:off x="16370300" y="136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102846</xdr:rowOff>
    </xdr:from>
    <xdr:to>
      <xdr:col>86</xdr:col>
      <xdr:colOff>25400</xdr:colOff>
      <xdr:row>79</xdr:row>
      <xdr:rowOff>102846</xdr:rowOff>
    </xdr:to>
    <xdr:cxnSp macro="">
      <xdr:nvCxnSpPr>
        <xdr:cNvPr id="629" name="直線コネクタ 628"/>
        <xdr:cNvCxnSpPr/>
      </xdr:nvCxnSpPr>
      <xdr:spPr>
        <a:xfrm>
          <a:off x="16230600" y="13647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40298</xdr:rowOff>
    </xdr:from>
    <xdr:ext cx="599010" cy="259045"/>
    <xdr:sp macro="" textlink="">
      <xdr:nvSpPr>
        <xdr:cNvPr id="630" name="公債費最大値テキスト"/>
        <xdr:cNvSpPr txBox="1"/>
      </xdr:nvSpPr>
      <xdr:spPr>
        <a:xfrm>
          <a:off x="16370300" y="11870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93621</xdr:rowOff>
    </xdr:from>
    <xdr:to>
      <xdr:col>86</xdr:col>
      <xdr:colOff>25400</xdr:colOff>
      <xdr:row>70</xdr:row>
      <xdr:rowOff>93621</xdr:rowOff>
    </xdr:to>
    <xdr:cxnSp macro="">
      <xdr:nvCxnSpPr>
        <xdr:cNvPr id="631" name="直線コネクタ 630"/>
        <xdr:cNvCxnSpPr/>
      </xdr:nvCxnSpPr>
      <xdr:spPr>
        <a:xfrm>
          <a:off x="16230600" y="1209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30380</xdr:rowOff>
    </xdr:from>
    <xdr:to>
      <xdr:col>85</xdr:col>
      <xdr:colOff>127000</xdr:colOff>
      <xdr:row>75</xdr:row>
      <xdr:rowOff>73439</xdr:rowOff>
    </xdr:to>
    <xdr:cxnSp macro="">
      <xdr:nvCxnSpPr>
        <xdr:cNvPr id="632" name="直線コネクタ 631"/>
        <xdr:cNvCxnSpPr/>
      </xdr:nvCxnSpPr>
      <xdr:spPr>
        <a:xfrm>
          <a:off x="15481300" y="12546230"/>
          <a:ext cx="838200" cy="385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104638</xdr:rowOff>
    </xdr:from>
    <xdr:ext cx="534377" cy="259045"/>
    <xdr:sp macro="" textlink="">
      <xdr:nvSpPr>
        <xdr:cNvPr id="633" name="公債費平均値テキスト"/>
        <xdr:cNvSpPr txBox="1"/>
      </xdr:nvSpPr>
      <xdr:spPr>
        <a:xfrm>
          <a:off x="16370300" y="12963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126211</xdr:rowOff>
    </xdr:from>
    <xdr:to>
      <xdr:col>85</xdr:col>
      <xdr:colOff>177800</xdr:colOff>
      <xdr:row>76</xdr:row>
      <xdr:rowOff>56361</xdr:rowOff>
    </xdr:to>
    <xdr:sp macro="" textlink="">
      <xdr:nvSpPr>
        <xdr:cNvPr id="634" name="フローチャート: 判断 633"/>
        <xdr:cNvSpPr/>
      </xdr:nvSpPr>
      <xdr:spPr>
        <a:xfrm>
          <a:off x="16268700" y="1298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30380</xdr:rowOff>
    </xdr:from>
    <xdr:to>
      <xdr:col>81</xdr:col>
      <xdr:colOff>50800</xdr:colOff>
      <xdr:row>76</xdr:row>
      <xdr:rowOff>1169</xdr:rowOff>
    </xdr:to>
    <xdr:cxnSp macro="">
      <xdr:nvCxnSpPr>
        <xdr:cNvPr id="635" name="直線コネクタ 634"/>
        <xdr:cNvCxnSpPr/>
      </xdr:nvCxnSpPr>
      <xdr:spPr>
        <a:xfrm flipV="1">
          <a:off x="14592300" y="12546230"/>
          <a:ext cx="889000" cy="48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124610</xdr:rowOff>
    </xdr:from>
    <xdr:to>
      <xdr:col>81</xdr:col>
      <xdr:colOff>101600</xdr:colOff>
      <xdr:row>76</xdr:row>
      <xdr:rowOff>54759</xdr:rowOff>
    </xdr:to>
    <xdr:sp macro="" textlink="">
      <xdr:nvSpPr>
        <xdr:cNvPr id="636" name="フローチャート: 判断 635"/>
        <xdr:cNvSpPr/>
      </xdr:nvSpPr>
      <xdr:spPr>
        <a:xfrm>
          <a:off x="15430500" y="129833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45888</xdr:rowOff>
    </xdr:from>
    <xdr:ext cx="534377" cy="259045"/>
    <xdr:sp macro="" textlink="">
      <xdr:nvSpPr>
        <xdr:cNvPr id="637" name="テキスト ボックス 636"/>
        <xdr:cNvSpPr txBox="1"/>
      </xdr:nvSpPr>
      <xdr:spPr>
        <a:xfrm>
          <a:off x="15214111" y="1307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1169</xdr:rowOff>
    </xdr:from>
    <xdr:to>
      <xdr:col>76</xdr:col>
      <xdr:colOff>114300</xdr:colOff>
      <xdr:row>76</xdr:row>
      <xdr:rowOff>126197</xdr:rowOff>
    </xdr:to>
    <xdr:cxnSp macro="">
      <xdr:nvCxnSpPr>
        <xdr:cNvPr id="638" name="直線コネクタ 637"/>
        <xdr:cNvCxnSpPr/>
      </xdr:nvCxnSpPr>
      <xdr:spPr>
        <a:xfrm flipV="1">
          <a:off x="13703300" y="13031369"/>
          <a:ext cx="889000" cy="125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142964</xdr:rowOff>
    </xdr:from>
    <xdr:to>
      <xdr:col>76</xdr:col>
      <xdr:colOff>165100</xdr:colOff>
      <xdr:row>76</xdr:row>
      <xdr:rowOff>73115</xdr:rowOff>
    </xdr:to>
    <xdr:sp macro="" textlink="">
      <xdr:nvSpPr>
        <xdr:cNvPr id="639" name="フローチャート: 判断 638"/>
        <xdr:cNvSpPr/>
      </xdr:nvSpPr>
      <xdr:spPr>
        <a:xfrm>
          <a:off x="14541500" y="130017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64240</xdr:rowOff>
    </xdr:from>
    <xdr:ext cx="534377" cy="259045"/>
    <xdr:sp macro="" textlink="">
      <xdr:nvSpPr>
        <xdr:cNvPr id="640" name="テキスト ボックス 639"/>
        <xdr:cNvSpPr txBox="1"/>
      </xdr:nvSpPr>
      <xdr:spPr>
        <a:xfrm>
          <a:off x="14325111" y="1309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126197</xdr:rowOff>
    </xdr:from>
    <xdr:to>
      <xdr:col>71</xdr:col>
      <xdr:colOff>177800</xdr:colOff>
      <xdr:row>77</xdr:row>
      <xdr:rowOff>6948</xdr:rowOff>
    </xdr:to>
    <xdr:cxnSp macro="">
      <xdr:nvCxnSpPr>
        <xdr:cNvPr id="641" name="直線コネクタ 640"/>
        <xdr:cNvCxnSpPr/>
      </xdr:nvCxnSpPr>
      <xdr:spPr>
        <a:xfrm flipV="1">
          <a:off x="12814300" y="13156397"/>
          <a:ext cx="889000" cy="52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150475</xdr:rowOff>
    </xdr:from>
    <xdr:to>
      <xdr:col>72</xdr:col>
      <xdr:colOff>38100</xdr:colOff>
      <xdr:row>76</xdr:row>
      <xdr:rowOff>80625</xdr:rowOff>
    </xdr:to>
    <xdr:sp macro="" textlink="">
      <xdr:nvSpPr>
        <xdr:cNvPr id="642" name="フローチャート: 判断 641"/>
        <xdr:cNvSpPr/>
      </xdr:nvSpPr>
      <xdr:spPr>
        <a:xfrm>
          <a:off x="13652500" y="1300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97152</xdr:rowOff>
    </xdr:from>
    <xdr:ext cx="534377" cy="259045"/>
    <xdr:sp macro="" textlink="">
      <xdr:nvSpPr>
        <xdr:cNvPr id="643" name="テキスト ボックス 642"/>
        <xdr:cNvSpPr txBox="1"/>
      </xdr:nvSpPr>
      <xdr:spPr>
        <a:xfrm>
          <a:off x="13436111" y="1278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164714</xdr:rowOff>
    </xdr:from>
    <xdr:to>
      <xdr:col>67</xdr:col>
      <xdr:colOff>101600</xdr:colOff>
      <xdr:row>76</xdr:row>
      <xdr:rowOff>94864</xdr:rowOff>
    </xdr:to>
    <xdr:sp macro="" textlink="">
      <xdr:nvSpPr>
        <xdr:cNvPr id="644" name="フローチャート: 判断 643"/>
        <xdr:cNvSpPr/>
      </xdr:nvSpPr>
      <xdr:spPr>
        <a:xfrm>
          <a:off x="12763500" y="1302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111390</xdr:rowOff>
    </xdr:from>
    <xdr:ext cx="534377" cy="259045"/>
    <xdr:sp macro="" textlink="">
      <xdr:nvSpPr>
        <xdr:cNvPr id="645" name="テキスト ボックス 644"/>
        <xdr:cNvSpPr txBox="1"/>
      </xdr:nvSpPr>
      <xdr:spPr>
        <a:xfrm>
          <a:off x="12547111" y="12798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22639</xdr:rowOff>
    </xdr:from>
    <xdr:to>
      <xdr:col>85</xdr:col>
      <xdr:colOff>177800</xdr:colOff>
      <xdr:row>75</xdr:row>
      <xdr:rowOff>124239</xdr:rowOff>
    </xdr:to>
    <xdr:sp macro="" textlink="">
      <xdr:nvSpPr>
        <xdr:cNvPr id="651" name="楕円 650"/>
        <xdr:cNvSpPr/>
      </xdr:nvSpPr>
      <xdr:spPr>
        <a:xfrm>
          <a:off x="16268700" y="1288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45516</xdr:rowOff>
    </xdr:from>
    <xdr:ext cx="534377" cy="259045"/>
    <xdr:sp macro="" textlink="">
      <xdr:nvSpPr>
        <xdr:cNvPr id="652" name="公債費該当値テキスト"/>
        <xdr:cNvSpPr txBox="1"/>
      </xdr:nvSpPr>
      <xdr:spPr>
        <a:xfrm>
          <a:off x="16370300" y="12732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151030</xdr:rowOff>
    </xdr:from>
    <xdr:to>
      <xdr:col>81</xdr:col>
      <xdr:colOff>101600</xdr:colOff>
      <xdr:row>73</xdr:row>
      <xdr:rowOff>81180</xdr:rowOff>
    </xdr:to>
    <xdr:sp macro="" textlink="">
      <xdr:nvSpPr>
        <xdr:cNvPr id="653" name="楕円 652"/>
        <xdr:cNvSpPr/>
      </xdr:nvSpPr>
      <xdr:spPr>
        <a:xfrm>
          <a:off x="15430500" y="1249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97707</xdr:rowOff>
    </xdr:from>
    <xdr:ext cx="534377" cy="259045"/>
    <xdr:sp macro="" textlink="">
      <xdr:nvSpPr>
        <xdr:cNvPr id="654" name="テキスト ボックス 653"/>
        <xdr:cNvSpPr txBox="1"/>
      </xdr:nvSpPr>
      <xdr:spPr>
        <a:xfrm>
          <a:off x="15214111" y="1227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121818</xdr:rowOff>
    </xdr:from>
    <xdr:to>
      <xdr:col>76</xdr:col>
      <xdr:colOff>165100</xdr:colOff>
      <xdr:row>76</xdr:row>
      <xdr:rowOff>51969</xdr:rowOff>
    </xdr:to>
    <xdr:sp macro="" textlink="">
      <xdr:nvSpPr>
        <xdr:cNvPr id="655" name="楕円 654"/>
        <xdr:cNvSpPr/>
      </xdr:nvSpPr>
      <xdr:spPr>
        <a:xfrm>
          <a:off x="14541500" y="129805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68495</xdr:rowOff>
    </xdr:from>
    <xdr:ext cx="534377" cy="259045"/>
    <xdr:sp macro="" textlink="">
      <xdr:nvSpPr>
        <xdr:cNvPr id="656" name="テキスト ボックス 655"/>
        <xdr:cNvSpPr txBox="1"/>
      </xdr:nvSpPr>
      <xdr:spPr>
        <a:xfrm>
          <a:off x="14325111" y="12755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75397</xdr:rowOff>
    </xdr:from>
    <xdr:to>
      <xdr:col>72</xdr:col>
      <xdr:colOff>38100</xdr:colOff>
      <xdr:row>77</xdr:row>
      <xdr:rowOff>5547</xdr:rowOff>
    </xdr:to>
    <xdr:sp macro="" textlink="">
      <xdr:nvSpPr>
        <xdr:cNvPr id="657" name="楕円 656"/>
        <xdr:cNvSpPr/>
      </xdr:nvSpPr>
      <xdr:spPr>
        <a:xfrm>
          <a:off x="13652500" y="1310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168124</xdr:rowOff>
    </xdr:from>
    <xdr:ext cx="534377" cy="259045"/>
    <xdr:sp macro="" textlink="">
      <xdr:nvSpPr>
        <xdr:cNvPr id="658" name="テキスト ボックス 657"/>
        <xdr:cNvSpPr txBox="1"/>
      </xdr:nvSpPr>
      <xdr:spPr>
        <a:xfrm>
          <a:off x="13436111" y="13198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127598</xdr:rowOff>
    </xdr:from>
    <xdr:to>
      <xdr:col>67</xdr:col>
      <xdr:colOff>101600</xdr:colOff>
      <xdr:row>77</xdr:row>
      <xdr:rowOff>57748</xdr:rowOff>
    </xdr:to>
    <xdr:sp macro="" textlink="">
      <xdr:nvSpPr>
        <xdr:cNvPr id="659" name="楕円 658"/>
        <xdr:cNvSpPr/>
      </xdr:nvSpPr>
      <xdr:spPr>
        <a:xfrm>
          <a:off x="12763500" y="1315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48875</xdr:rowOff>
    </xdr:from>
    <xdr:ext cx="534377" cy="259045"/>
    <xdr:sp macro="" textlink="">
      <xdr:nvSpPr>
        <xdr:cNvPr id="660" name="テキスト ボックス 659"/>
        <xdr:cNvSpPr txBox="1"/>
      </xdr:nvSpPr>
      <xdr:spPr>
        <a:xfrm>
          <a:off x="12547111" y="13250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95845</xdr:rowOff>
    </xdr:from>
    <xdr:to>
      <xdr:col>85</xdr:col>
      <xdr:colOff>126364</xdr:colOff>
      <xdr:row>98</xdr:row>
      <xdr:rowOff>113978</xdr:rowOff>
    </xdr:to>
    <xdr:cxnSp macro="">
      <xdr:nvCxnSpPr>
        <xdr:cNvPr id="682" name="直線コネクタ 681"/>
        <xdr:cNvCxnSpPr/>
      </xdr:nvCxnSpPr>
      <xdr:spPr>
        <a:xfrm flipV="1">
          <a:off x="16317595" y="15526345"/>
          <a:ext cx="1269" cy="1389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117805</xdr:rowOff>
    </xdr:from>
    <xdr:ext cx="469744" cy="259045"/>
    <xdr:sp macro="" textlink="">
      <xdr:nvSpPr>
        <xdr:cNvPr id="683" name="積立金最小値テキスト"/>
        <xdr:cNvSpPr txBox="1"/>
      </xdr:nvSpPr>
      <xdr:spPr>
        <a:xfrm>
          <a:off x="16370300" y="1691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113978</xdr:rowOff>
    </xdr:from>
    <xdr:to>
      <xdr:col>86</xdr:col>
      <xdr:colOff>25400</xdr:colOff>
      <xdr:row>98</xdr:row>
      <xdr:rowOff>113978</xdr:rowOff>
    </xdr:to>
    <xdr:cxnSp macro="">
      <xdr:nvCxnSpPr>
        <xdr:cNvPr id="684" name="直線コネクタ 683"/>
        <xdr:cNvCxnSpPr/>
      </xdr:nvCxnSpPr>
      <xdr:spPr>
        <a:xfrm>
          <a:off x="16230600" y="16916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42522</xdr:rowOff>
    </xdr:from>
    <xdr:ext cx="599010" cy="259045"/>
    <xdr:sp macro="" textlink="">
      <xdr:nvSpPr>
        <xdr:cNvPr id="685" name="積立金最大値テキスト"/>
        <xdr:cNvSpPr txBox="1"/>
      </xdr:nvSpPr>
      <xdr:spPr>
        <a:xfrm>
          <a:off x="16370300" y="1530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95845</xdr:rowOff>
    </xdr:from>
    <xdr:to>
      <xdr:col>86</xdr:col>
      <xdr:colOff>25400</xdr:colOff>
      <xdr:row>90</xdr:row>
      <xdr:rowOff>95845</xdr:rowOff>
    </xdr:to>
    <xdr:cxnSp macro="">
      <xdr:nvCxnSpPr>
        <xdr:cNvPr id="686" name="直線コネクタ 685"/>
        <xdr:cNvCxnSpPr/>
      </xdr:nvCxnSpPr>
      <xdr:spPr>
        <a:xfrm>
          <a:off x="16230600" y="1552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41942</xdr:rowOff>
    </xdr:from>
    <xdr:to>
      <xdr:col>85</xdr:col>
      <xdr:colOff>127000</xdr:colOff>
      <xdr:row>96</xdr:row>
      <xdr:rowOff>108556</xdr:rowOff>
    </xdr:to>
    <xdr:cxnSp macro="">
      <xdr:nvCxnSpPr>
        <xdr:cNvPr id="687" name="直線コネクタ 686"/>
        <xdr:cNvCxnSpPr/>
      </xdr:nvCxnSpPr>
      <xdr:spPr>
        <a:xfrm>
          <a:off x="15481300" y="16329692"/>
          <a:ext cx="838200" cy="238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158428</xdr:rowOff>
    </xdr:from>
    <xdr:ext cx="534377" cy="259045"/>
    <xdr:sp macro="" textlink="">
      <xdr:nvSpPr>
        <xdr:cNvPr id="688" name="積立金平均値テキスト"/>
        <xdr:cNvSpPr txBox="1"/>
      </xdr:nvSpPr>
      <xdr:spPr>
        <a:xfrm>
          <a:off x="16370300" y="16617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8551</xdr:rowOff>
    </xdr:from>
    <xdr:to>
      <xdr:col>85</xdr:col>
      <xdr:colOff>177800</xdr:colOff>
      <xdr:row>97</xdr:row>
      <xdr:rowOff>110151</xdr:rowOff>
    </xdr:to>
    <xdr:sp macro="" textlink="">
      <xdr:nvSpPr>
        <xdr:cNvPr id="689" name="フローチャート: 判断 688"/>
        <xdr:cNvSpPr/>
      </xdr:nvSpPr>
      <xdr:spPr>
        <a:xfrm>
          <a:off x="16268700" y="166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95644</xdr:rowOff>
    </xdr:from>
    <xdr:to>
      <xdr:col>81</xdr:col>
      <xdr:colOff>50800</xdr:colOff>
      <xdr:row>95</xdr:row>
      <xdr:rowOff>41942</xdr:rowOff>
    </xdr:to>
    <xdr:cxnSp macro="">
      <xdr:nvCxnSpPr>
        <xdr:cNvPr id="690" name="直線コネクタ 689"/>
        <xdr:cNvCxnSpPr/>
      </xdr:nvCxnSpPr>
      <xdr:spPr>
        <a:xfrm>
          <a:off x="14592300" y="16211944"/>
          <a:ext cx="889000" cy="11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23895</xdr:rowOff>
    </xdr:from>
    <xdr:to>
      <xdr:col>81</xdr:col>
      <xdr:colOff>101600</xdr:colOff>
      <xdr:row>97</xdr:row>
      <xdr:rowOff>125495</xdr:rowOff>
    </xdr:to>
    <xdr:sp macro="" textlink="">
      <xdr:nvSpPr>
        <xdr:cNvPr id="691" name="フローチャート: 判断 690"/>
        <xdr:cNvSpPr/>
      </xdr:nvSpPr>
      <xdr:spPr>
        <a:xfrm>
          <a:off x="15430500" y="1665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116622</xdr:rowOff>
    </xdr:from>
    <xdr:ext cx="534377" cy="259045"/>
    <xdr:sp macro="" textlink="">
      <xdr:nvSpPr>
        <xdr:cNvPr id="692" name="テキスト ボックス 691"/>
        <xdr:cNvSpPr txBox="1"/>
      </xdr:nvSpPr>
      <xdr:spPr>
        <a:xfrm>
          <a:off x="15214111" y="1674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59351</xdr:rowOff>
    </xdr:from>
    <xdr:to>
      <xdr:col>76</xdr:col>
      <xdr:colOff>114300</xdr:colOff>
      <xdr:row>94</xdr:row>
      <xdr:rowOff>95644</xdr:rowOff>
    </xdr:to>
    <xdr:cxnSp macro="">
      <xdr:nvCxnSpPr>
        <xdr:cNvPr id="693" name="直線コネクタ 692"/>
        <xdr:cNvCxnSpPr/>
      </xdr:nvCxnSpPr>
      <xdr:spPr>
        <a:xfrm>
          <a:off x="13703300" y="16175651"/>
          <a:ext cx="889000" cy="3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21792</xdr:rowOff>
    </xdr:from>
    <xdr:to>
      <xdr:col>76</xdr:col>
      <xdr:colOff>165100</xdr:colOff>
      <xdr:row>97</xdr:row>
      <xdr:rowOff>123392</xdr:rowOff>
    </xdr:to>
    <xdr:sp macro="" textlink="">
      <xdr:nvSpPr>
        <xdr:cNvPr id="694" name="フローチャート: 判断 693"/>
        <xdr:cNvSpPr/>
      </xdr:nvSpPr>
      <xdr:spPr>
        <a:xfrm>
          <a:off x="14541500" y="1665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114519</xdr:rowOff>
    </xdr:from>
    <xdr:ext cx="534377" cy="259045"/>
    <xdr:sp macro="" textlink="">
      <xdr:nvSpPr>
        <xdr:cNvPr id="695" name="テキスト ボックス 694"/>
        <xdr:cNvSpPr txBox="1"/>
      </xdr:nvSpPr>
      <xdr:spPr>
        <a:xfrm>
          <a:off x="14325111" y="1674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59351</xdr:rowOff>
    </xdr:from>
    <xdr:to>
      <xdr:col>71</xdr:col>
      <xdr:colOff>177800</xdr:colOff>
      <xdr:row>94</xdr:row>
      <xdr:rowOff>151834</xdr:rowOff>
    </xdr:to>
    <xdr:cxnSp macro="">
      <xdr:nvCxnSpPr>
        <xdr:cNvPr id="696" name="直線コネクタ 695"/>
        <xdr:cNvCxnSpPr/>
      </xdr:nvCxnSpPr>
      <xdr:spPr>
        <a:xfrm flipV="1">
          <a:off x="12814300" y="16175651"/>
          <a:ext cx="889000" cy="92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165517</xdr:rowOff>
    </xdr:from>
    <xdr:to>
      <xdr:col>72</xdr:col>
      <xdr:colOff>38100</xdr:colOff>
      <xdr:row>97</xdr:row>
      <xdr:rowOff>95667</xdr:rowOff>
    </xdr:to>
    <xdr:sp macro="" textlink="">
      <xdr:nvSpPr>
        <xdr:cNvPr id="697" name="フローチャート: 判断 696"/>
        <xdr:cNvSpPr/>
      </xdr:nvSpPr>
      <xdr:spPr>
        <a:xfrm>
          <a:off x="13652500" y="1662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86794</xdr:rowOff>
    </xdr:from>
    <xdr:ext cx="534377" cy="259045"/>
    <xdr:sp macro="" textlink="">
      <xdr:nvSpPr>
        <xdr:cNvPr id="698" name="テキスト ボックス 697"/>
        <xdr:cNvSpPr txBox="1"/>
      </xdr:nvSpPr>
      <xdr:spPr>
        <a:xfrm>
          <a:off x="13436111" y="1671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65821</xdr:rowOff>
    </xdr:from>
    <xdr:to>
      <xdr:col>67</xdr:col>
      <xdr:colOff>101600</xdr:colOff>
      <xdr:row>97</xdr:row>
      <xdr:rowOff>167421</xdr:rowOff>
    </xdr:to>
    <xdr:sp macro="" textlink="">
      <xdr:nvSpPr>
        <xdr:cNvPr id="699" name="フローチャート: 判断 698"/>
        <xdr:cNvSpPr/>
      </xdr:nvSpPr>
      <xdr:spPr>
        <a:xfrm>
          <a:off x="12763500" y="16696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158548</xdr:rowOff>
    </xdr:from>
    <xdr:ext cx="534377" cy="259045"/>
    <xdr:sp macro="" textlink="">
      <xdr:nvSpPr>
        <xdr:cNvPr id="700" name="テキスト ボックス 699"/>
        <xdr:cNvSpPr txBox="1"/>
      </xdr:nvSpPr>
      <xdr:spPr>
        <a:xfrm>
          <a:off x="12547111" y="16789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57756</xdr:rowOff>
    </xdr:from>
    <xdr:to>
      <xdr:col>85</xdr:col>
      <xdr:colOff>177800</xdr:colOff>
      <xdr:row>96</xdr:row>
      <xdr:rowOff>159356</xdr:rowOff>
    </xdr:to>
    <xdr:sp macro="" textlink="">
      <xdr:nvSpPr>
        <xdr:cNvPr id="706" name="楕円 705"/>
        <xdr:cNvSpPr/>
      </xdr:nvSpPr>
      <xdr:spPr>
        <a:xfrm>
          <a:off x="16268700" y="16516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80633</xdr:rowOff>
    </xdr:from>
    <xdr:ext cx="534377" cy="259045"/>
    <xdr:sp macro="" textlink="">
      <xdr:nvSpPr>
        <xdr:cNvPr id="707" name="積立金該当値テキスト"/>
        <xdr:cNvSpPr txBox="1"/>
      </xdr:nvSpPr>
      <xdr:spPr>
        <a:xfrm>
          <a:off x="16370300" y="16368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162592</xdr:rowOff>
    </xdr:from>
    <xdr:to>
      <xdr:col>81</xdr:col>
      <xdr:colOff>101600</xdr:colOff>
      <xdr:row>95</xdr:row>
      <xdr:rowOff>92742</xdr:rowOff>
    </xdr:to>
    <xdr:sp macro="" textlink="">
      <xdr:nvSpPr>
        <xdr:cNvPr id="708" name="楕円 707"/>
        <xdr:cNvSpPr/>
      </xdr:nvSpPr>
      <xdr:spPr>
        <a:xfrm>
          <a:off x="15430500" y="16278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109269</xdr:rowOff>
    </xdr:from>
    <xdr:ext cx="534377" cy="259045"/>
    <xdr:sp macro="" textlink="">
      <xdr:nvSpPr>
        <xdr:cNvPr id="709" name="テキスト ボックス 708"/>
        <xdr:cNvSpPr txBox="1"/>
      </xdr:nvSpPr>
      <xdr:spPr>
        <a:xfrm>
          <a:off x="15214111" y="16054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44844</xdr:rowOff>
    </xdr:from>
    <xdr:to>
      <xdr:col>76</xdr:col>
      <xdr:colOff>165100</xdr:colOff>
      <xdr:row>94</xdr:row>
      <xdr:rowOff>146444</xdr:rowOff>
    </xdr:to>
    <xdr:sp macro="" textlink="">
      <xdr:nvSpPr>
        <xdr:cNvPr id="710" name="楕円 709"/>
        <xdr:cNvSpPr/>
      </xdr:nvSpPr>
      <xdr:spPr>
        <a:xfrm>
          <a:off x="14541500" y="1616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162971</xdr:rowOff>
    </xdr:from>
    <xdr:ext cx="534377" cy="259045"/>
    <xdr:sp macro="" textlink="">
      <xdr:nvSpPr>
        <xdr:cNvPr id="711" name="テキスト ボックス 710"/>
        <xdr:cNvSpPr txBox="1"/>
      </xdr:nvSpPr>
      <xdr:spPr>
        <a:xfrm>
          <a:off x="14325111" y="15936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8551</xdr:rowOff>
    </xdr:from>
    <xdr:to>
      <xdr:col>72</xdr:col>
      <xdr:colOff>38100</xdr:colOff>
      <xdr:row>94</xdr:row>
      <xdr:rowOff>110151</xdr:rowOff>
    </xdr:to>
    <xdr:sp macro="" textlink="">
      <xdr:nvSpPr>
        <xdr:cNvPr id="712" name="楕円 711"/>
        <xdr:cNvSpPr/>
      </xdr:nvSpPr>
      <xdr:spPr>
        <a:xfrm>
          <a:off x="13652500" y="16124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126678</xdr:rowOff>
    </xdr:from>
    <xdr:ext cx="534377" cy="259045"/>
    <xdr:sp macro="" textlink="">
      <xdr:nvSpPr>
        <xdr:cNvPr id="713" name="テキスト ボックス 712"/>
        <xdr:cNvSpPr txBox="1"/>
      </xdr:nvSpPr>
      <xdr:spPr>
        <a:xfrm>
          <a:off x="13436111" y="1590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101034</xdr:rowOff>
    </xdr:from>
    <xdr:to>
      <xdr:col>67</xdr:col>
      <xdr:colOff>101600</xdr:colOff>
      <xdr:row>95</xdr:row>
      <xdr:rowOff>31184</xdr:rowOff>
    </xdr:to>
    <xdr:sp macro="" textlink="">
      <xdr:nvSpPr>
        <xdr:cNvPr id="714" name="楕円 713"/>
        <xdr:cNvSpPr/>
      </xdr:nvSpPr>
      <xdr:spPr>
        <a:xfrm>
          <a:off x="12763500" y="1621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47711</xdr:rowOff>
    </xdr:from>
    <xdr:ext cx="534377" cy="259045"/>
    <xdr:sp macro="" textlink="">
      <xdr:nvSpPr>
        <xdr:cNvPr id="715" name="テキスト ボックス 714"/>
        <xdr:cNvSpPr txBox="1"/>
      </xdr:nvSpPr>
      <xdr:spPr>
        <a:xfrm>
          <a:off x="12547111" y="1599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5695</xdr:rowOff>
    </xdr:from>
    <xdr:to>
      <xdr:col>116</xdr:col>
      <xdr:colOff>62864</xdr:colOff>
      <xdr:row>38</xdr:row>
      <xdr:rowOff>139700</xdr:rowOff>
    </xdr:to>
    <xdr:cxnSp macro="">
      <xdr:nvCxnSpPr>
        <xdr:cNvPr id="737" name="直線コネクタ 736"/>
        <xdr:cNvCxnSpPr/>
      </xdr:nvCxnSpPr>
      <xdr:spPr>
        <a:xfrm flipV="1">
          <a:off x="22159595" y="5149195"/>
          <a:ext cx="1269" cy="150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8"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123822</xdr:rowOff>
    </xdr:from>
    <xdr:ext cx="534377" cy="259045"/>
    <xdr:sp macro="" textlink="">
      <xdr:nvSpPr>
        <xdr:cNvPr id="740" name="投資及び出資金最大値テキスト"/>
        <xdr:cNvSpPr txBox="1"/>
      </xdr:nvSpPr>
      <xdr:spPr>
        <a:xfrm>
          <a:off x="22212300" y="492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5695</xdr:rowOff>
    </xdr:from>
    <xdr:to>
      <xdr:col>116</xdr:col>
      <xdr:colOff>152400</xdr:colOff>
      <xdr:row>30</xdr:row>
      <xdr:rowOff>5695</xdr:rowOff>
    </xdr:to>
    <xdr:cxnSp macro="">
      <xdr:nvCxnSpPr>
        <xdr:cNvPr id="741" name="直線コネクタ 740"/>
        <xdr:cNvCxnSpPr/>
      </xdr:nvCxnSpPr>
      <xdr:spPr>
        <a:xfrm>
          <a:off x="22072600" y="5149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49872</xdr:rowOff>
    </xdr:from>
    <xdr:ext cx="469744" cy="259045"/>
    <xdr:sp macro="" textlink="">
      <xdr:nvSpPr>
        <xdr:cNvPr id="743" name="投資及び出資金平均値テキスト"/>
        <xdr:cNvSpPr txBox="1"/>
      </xdr:nvSpPr>
      <xdr:spPr>
        <a:xfrm>
          <a:off x="22212300" y="6222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26995</xdr:rowOff>
    </xdr:from>
    <xdr:to>
      <xdr:col>116</xdr:col>
      <xdr:colOff>114300</xdr:colOff>
      <xdr:row>37</xdr:row>
      <xdr:rowOff>128595</xdr:rowOff>
    </xdr:to>
    <xdr:sp macro="" textlink="">
      <xdr:nvSpPr>
        <xdr:cNvPr id="744" name="フローチャート: 判断 743"/>
        <xdr:cNvSpPr/>
      </xdr:nvSpPr>
      <xdr:spPr>
        <a:xfrm>
          <a:off x="22110700" y="637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xdr:rowOff>
    </xdr:from>
    <xdr:to>
      <xdr:col>112</xdr:col>
      <xdr:colOff>38100</xdr:colOff>
      <xdr:row>37</xdr:row>
      <xdr:rowOff>103220</xdr:rowOff>
    </xdr:to>
    <xdr:sp macro="" textlink="">
      <xdr:nvSpPr>
        <xdr:cNvPr id="746" name="フローチャート: 判断 745"/>
        <xdr:cNvSpPr/>
      </xdr:nvSpPr>
      <xdr:spPr>
        <a:xfrm>
          <a:off x="21272500" y="634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119747</xdr:rowOff>
    </xdr:from>
    <xdr:ext cx="469744" cy="259045"/>
    <xdr:sp macro="" textlink="">
      <xdr:nvSpPr>
        <xdr:cNvPr id="747" name="テキスト ボックス 746"/>
        <xdr:cNvSpPr txBox="1"/>
      </xdr:nvSpPr>
      <xdr:spPr>
        <a:xfrm>
          <a:off x="21088428" y="612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121961</xdr:rowOff>
    </xdr:from>
    <xdr:to>
      <xdr:col>107</xdr:col>
      <xdr:colOff>50800</xdr:colOff>
      <xdr:row>38</xdr:row>
      <xdr:rowOff>139700</xdr:rowOff>
    </xdr:to>
    <xdr:cxnSp macro="">
      <xdr:nvCxnSpPr>
        <xdr:cNvPr id="748" name="直線コネクタ 747"/>
        <xdr:cNvCxnSpPr/>
      </xdr:nvCxnSpPr>
      <xdr:spPr>
        <a:xfrm>
          <a:off x="19545300" y="6637061"/>
          <a:ext cx="889000" cy="17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4592</xdr:rowOff>
    </xdr:from>
    <xdr:to>
      <xdr:col>107</xdr:col>
      <xdr:colOff>101600</xdr:colOff>
      <xdr:row>37</xdr:row>
      <xdr:rowOff>106192</xdr:rowOff>
    </xdr:to>
    <xdr:sp macro="" textlink="">
      <xdr:nvSpPr>
        <xdr:cNvPr id="749" name="フローチャート: 判断 748"/>
        <xdr:cNvSpPr/>
      </xdr:nvSpPr>
      <xdr:spPr>
        <a:xfrm>
          <a:off x="20383500" y="634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122719</xdr:rowOff>
    </xdr:from>
    <xdr:ext cx="469744" cy="259045"/>
    <xdr:sp macro="" textlink="">
      <xdr:nvSpPr>
        <xdr:cNvPr id="750" name="テキスト ボックス 749"/>
        <xdr:cNvSpPr txBox="1"/>
      </xdr:nvSpPr>
      <xdr:spPr>
        <a:xfrm>
          <a:off x="20199428" y="6123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121961</xdr:rowOff>
    </xdr:from>
    <xdr:to>
      <xdr:col>102</xdr:col>
      <xdr:colOff>114300</xdr:colOff>
      <xdr:row>38</xdr:row>
      <xdr:rowOff>139700</xdr:rowOff>
    </xdr:to>
    <xdr:cxnSp macro="">
      <xdr:nvCxnSpPr>
        <xdr:cNvPr id="751" name="直線コネクタ 750"/>
        <xdr:cNvCxnSpPr/>
      </xdr:nvCxnSpPr>
      <xdr:spPr>
        <a:xfrm flipV="1">
          <a:off x="18656300" y="6637061"/>
          <a:ext cx="889000" cy="17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27544</xdr:rowOff>
    </xdr:from>
    <xdr:to>
      <xdr:col>102</xdr:col>
      <xdr:colOff>165100</xdr:colOff>
      <xdr:row>37</xdr:row>
      <xdr:rowOff>129144</xdr:rowOff>
    </xdr:to>
    <xdr:sp macro="" textlink="">
      <xdr:nvSpPr>
        <xdr:cNvPr id="752" name="フローチャート: 判断 751"/>
        <xdr:cNvSpPr/>
      </xdr:nvSpPr>
      <xdr:spPr>
        <a:xfrm>
          <a:off x="19494500" y="637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145671</xdr:rowOff>
    </xdr:from>
    <xdr:ext cx="469744" cy="259045"/>
    <xdr:sp macro="" textlink="">
      <xdr:nvSpPr>
        <xdr:cNvPr id="753" name="テキスト ボックス 752"/>
        <xdr:cNvSpPr txBox="1"/>
      </xdr:nvSpPr>
      <xdr:spPr>
        <a:xfrm>
          <a:off x="19310428" y="6146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50267</xdr:rowOff>
    </xdr:from>
    <xdr:to>
      <xdr:col>98</xdr:col>
      <xdr:colOff>38100</xdr:colOff>
      <xdr:row>37</xdr:row>
      <xdr:rowOff>151867</xdr:rowOff>
    </xdr:to>
    <xdr:sp macro="" textlink="">
      <xdr:nvSpPr>
        <xdr:cNvPr id="754" name="フローチャート: 判断 753"/>
        <xdr:cNvSpPr/>
      </xdr:nvSpPr>
      <xdr:spPr>
        <a:xfrm>
          <a:off x="18605500" y="63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168394</xdr:rowOff>
    </xdr:from>
    <xdr:ext cx="469744" cy="259045"/>
    <xdr:sp macro="" textlink="">
      <xdr:nvSpPr>
        <xdr:cNvPr id="755" name="テキスト ボックス 754"/>
        <xdr:cNvSpPr txBox="1"/>
      </xdr:nvSpPr>
      <xdr:spPr>
        <a:xfrm>
          <a:off x="18421428" y="6169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1" name="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2"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3" name="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4" name="テキスト ボックス 763"/>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5" name="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6" name="テキスト ボックス 765"/>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71161</xdr:rowOff>
    </xdr:from>
    <xdr:to>
      <xdr:col>102</xdr:col>
      <xdr:colOff>165100</xdr:colOff>
      <xdr:row>39</xdr:row>
      <xdr:rowOff>1311</xdr:rowOff>
    </xdr:to>
    <xdr:sp macro="" textlink="">
      <xdr:nvSpPr>
        <xdr:cNvPr id="767" name="楕円 766"/>
        <xdr:cNvSpPr/>
      </xdr:nvSpPr>
      <xdr:spPr>
        <a:xfrm>
          <a:off x="19494500" y="658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163888</xdr:rowOff>
    </xdr:from>
    <xdr:ext cx="378565" cy="259045"/>
    <xdr:sp macro="" textlink="">
      <xdr:nvSpPr>
        <xdr:cNvPr id="768" name="テキスト ボックス 767"/>
        <xdr:cNvSpPr txBox="1"/>
      </xdr:nvSpPr>
      <xdr:spPr>
        <a:xfrm>
          <a:off x="19356017" y="6678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9" name="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0" name="テキスト ボックス 769"/>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153606</xdr:rowOff>
    </xdr:from>
    <xdr:to>
      <xdr:col>116</xdr:col>
      <xdr:colOff>62864</xdr:colOff>
      <xdr:row>59</xdr:row>
      <xdr:rowOff>44450</xdr:rowOff>
    </xdr:to>
    <xdr:cxnSp macro="">
      <xdr:nvCxnSpPr>
        <xdr:cNvPr id="794" name="直線コネクタ 793"/>
        <xdr:cNvCxnSpPr/>
      </xdr:nvCxnSpPr>
      <xdr:spPr>
        <a:xfrm flipV="1">
          <a:off x="22159595" y="8897556"/>
          <a:ext cx="1269" cy="1262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100283</xdr:rowOff>
    </xdr:from>
    <xdr:ext cx="534377" cy="259045"/>
    <xdr:sp macro="" textlink="">
      <xdr:nvSpPr>
        <xdr:cNvPr id="797" name="貸付金最大値テキスト"/>
        <xdr:cNvSpPr txBox="1"/>
      </xdr:nvSpPr>
      <xdr:spPr>
        <a:xfrm>
          <a:off x="22212300" y="867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153606</xdr:rowOff>
    </xdr:from>
    <xdr:to>
      <xdr:col>116</xdr:col>
      <xdr:colOff>152400</xdr:colOff>
      <xdr:row>51</xdr:row>
      <xdr:rowOff>153606</xdr:rowOff>
    </xdr:to>
    <xdr:cxnSp macro="">
      <xdr:nvCxnSpPr>
        <xdr:cNvPr id="798" name="直線コネクタ 797"/>
        <xdr:cNvCxnSpPr/>
      </xdr:nvCxnSpPr>
      <xdr:spPr>
        <a:xfrm>
          <a:off x="22072600" y="8897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75464</xdr:rowOff>
    </xdr:from>
    <xdr:to>
      <xdr:col>116</xdr:col>
      <xdr:colOff>63500</xdr:colOff>
      <xdr:row>58</xdr:row>
      <xdr:rowOff>146901</xdr:rowOff>
    </xdr:to>
    <xdr:cxnSp macro="">
      <xdr:nvCxnSpPr>
        <xdr:cNvPr id="799" name="直線コネクタ 798"/>
        <xdr:cNvCxnSpPr/>
      </xdr:nvCxnSpPr>
      <xdr:spPr>
        <a:xfrm flipV="1">
          <a:off x="21323300" y="10019564"/>
          <a:ext cx="8382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165460</xdr:rowOff>
    </xdr:from>
    <xdr:ext cx="469744" cy="259045"/>
    <xdr:sp macro="" textlink="">
      <xdr:nvSpPr>
        <xdr:cNvPr id="800" name="貸付金平均値テキスト"/>
        <xdr:cNvSpPr txBox="1"/>
      </xdr:nvSpPr>
      <xdr:spPr>
        <a:xfrm>
          <a:off x="22212300" y="97666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142583</xdr:rowOff>
    </xdr:from>
    <xdr:to>
      <xdr:col>116</xdr:col>
      <xdr:colOff>114300</xdr:colOff>
      <xdr:row>58</xdr:row>
      <xdr:rowOff>72733</xdr:rowOff>
    </xdr:to>
    <xdr:sp macro="" textlink="">
      <xdr:nvSpPr>
        <xdr:cNvPr id="801" name="フローチャート: 判断 800"/>
        <xdr:cNvSpPr/>
      </xdr:nvSpPr>
      <xdr:spPr>
        <a:xfrm>
          <a:off x="22110700" y="991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146901</xdr:rowOff>
    </xdr:from>
    <xdr:to>
      <xdr:col>111</xdr:col>
      <xdr:colOff>177800</xdr:colOff>
      <xdr:row>58</xdr:row>
      <xdr:rowOff>155587</xdr:rowOff>
    </xdr:to>
    <xdr:cxnSp macro="">
      <xdr:nvCxnSpPr>
        <xdr:cNvPr id="802" name="直線コネクタ 801"/>
        <xdr:cNvCxnSpPr/>
      </xdr:nvCxnSpPr>
      <xdr:spPr>
        <a:xfrm flipV="1">
          <a:off x="20434300" y="10091001"/>
          <a:ext cx="889000" cy="8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123609</xdr:rowOff>
    </xdr:from>
    <xdr:to>
      <xdr:col>112</xdr:col>
      <xdr:colOff>38100</xdr:colOff>
      <xdr:row>58</xdr:row>
      <xdr:rowOff>53759</xdr:rowOff>
    </xdr:to>
    <xdr:sp macro="" textlink="">
      <xdr:nvSpPr>
        <xdr:cNvPr id="803" name="フローチャート: 判断 802"/>
        <xdr:cNvSpPr/>
      </xdr:nvSpPr>
      <xdr:spPr>
        <a:xfrm>
          <a:off x="212725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70286</xdr:rowOff>
    </xdr:from>
    <xdr:ext cx="469744" cy="259045"/>
    <xdr:sp macro="" textlink="">
      <xdr:nvSpPr>
        <xdr:cNvPr id="804" name="テキスト ボックス 803"/>
        <xdr:cNvSpPr txBox="1"/>
      </xdr:nvSpPr>
      <xdr:spPr>
        <a:xfrm>
          <a:off x="21088428" y="967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155587</xdr:rowOff>
    </xdr:from>
    <xdr:to>
      <xdr:col>107</xdr:col>
      <xdr:colOff>50800</xdr:colOff>
      <xdr:row>58</xdr:row>
      <xdr:rowOff>156807</xdr:rowOff>
    </xdr:to>
    <xdr:cxnSp macro="">
      <xdr:nvCxnSpPr>
        <xdr:cNvPr id="805" name="直線コネクタ 804"/>
        <xdr:cNvCxnSpPr/>
      </xdr:nvCxnSpPr>
      <xdr:spPr>
        <a:xfrm flipV="1">
          <a:off x="19545300" y="10099687"/>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138240</xdr:rowOff>
    </xdr:from>
    <xdr:to>
      <xdr:col>107</xdr:col>
      <xdr:colOff>101600</xdr:colOff>
      <xdr:row>58</xdr:row>
      <xdr:rowOff>68390</xdr:rowOff>
    </xdr:to>
    <xdr:sp macro="" textlink="">
      <xdr:nvSpPr>
        <xdr:cNvPr id="806" name="フローチャート: 判断 805"/>
        <xdr:cNvSpPr/>
      </xdr:nvSpPr>
      <xdr:spPr>
        <a:xfrm>
          <a:off x="20383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84917</xdr:rowOff>
    </xdr:from>
    <xdr:ext cx="469744" cy="259045"/>
    <xdr:sp macro="" textlink="">
      <xdr:nvSpPr>
        <xdr:cNvPr id="807" name="テキスト ボックス 806"/>
        <xdr:cNvSpPr txBox="1"/>
      </xdr:nvSpPr>
      <xdr:spPr>
        <a:xfrm>
          <a:off x="20199428" y="968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153264</xdr:rowOff>
    </xdr:from>
    <xdr:to>
      <xdr:col>102</xdr:col>
      <xdr:colOff>114300</xdr:colOff>
      <xdr:row>58</xdr:row>
      <xdr:rowOff>156807</xdr:rowOff>
    </xdr:to>
    <xdr:cxnSp macro="">
      <xdr:nvCxnSpPr>
        <xdr:cNvPr id="808" name="直線コネクタ 807"/>
        <xdr:cNvCxnSpPr/>
      </xdr:nvCxnSpPr>
      <xdr:spPr>
        <a:xfrm>
          <a:off x="18656300" y="10097364"/>
          <a:ext cx="889000" cy="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106311</xdr:rowOff>
    </xdr:from>
    <xdr:to>
      <xdr:col>102</xdr:col>
      <xdr:colOff>165100</xdr:colOff>
      <xdr:row>58</xdr:row>
      <xdr:rowOff>36461</xdr:rowOff>
    </xdr:to>
    <xdr:sp macro="" textlink="">
      <xdr:nvSpPr>
        <xdr:cNvPr id="809" name="フローチャート: 判断 808"/>
        <xdr:cNvSpPr/>
      </xdr:nvSpPr>
      <xdr:spPr>
        <a:xfrm>
          <a:off x="19494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52988</xdr:rowOff>
    </xdr:from>
    <xdr:ext cx="469744" cy="259045"/>
    <xdr:sp macro="" textlink="">
      <xdr:nvSpPr>
        <xdr:cNvPr id="810" name="テキスト ボックス 809"/>
        <xdr:cNvSpPr txBox="1"/>
      </xdr:nvSpPr>
      <xdr:spPr>
        <a:xfrm>
          <a:off x="19310428" y="9654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110084</xdr:rowOff>
    </xdr:from>
    <xdr:to>
      <xdr:col>98</xdr:col>
      <xdr:colOff>38100</xdr:colOff>
      <xdr:row>58</xdr:row>
      <xdr:rowOff>40234</xdr:rowOff>
    </xdr:to>
    <xdr:sp macro="" textlink="">
      <xdr:nvSpPr>
        <xdr:cNvPr id="811" name="フローチャート: 判断 810"/>
        <xdr:cNvSpPr/>
      </xdr:nvSpPr>
      <xdr:spPr>
        <a:xfrm>
          <a:off x="18605500" y="9882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56761</xdr:rowOff>
    </xdr:from>
    <xdr:ext cx="469744" cy="259045"/>
    <xdr:sp macro="" textlink="">
      <xdr:nvSpPr>
        <xdr:cNvPr id="812" name="テキスト ボックス 811"/>
        <xdr:cNvSpPr txBox="1"/>
      </xdr:nvSpPr>
      <xdr:spPr>
        <a:xfrm>
          <a:off x="18421428" y="9657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24664</xdr:rowOff>
    </xdr:from>
    <xdr:to>
      <xdr:col>116</xdr:col>
      <xdr:colOff>114300</xdr:colOff>
      <xdr:row>58</xdr:row>
      <xdr:rowOff>126264</xdr:rowOff>
    </xdr:to>
    <xdr:sp macro="" textlink="">
      <xdr:nvSpPr>
        <xdr:cNvPr id="818" name="楕円 817"/>
        <xdr:cNvSpPr/>
      </xdr:nvSpPr>
      <xdr:spPr>
        <a:xfrm>
          <a:off x="22110700" y="9968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3091</xdr:rowOff>
    </xdr:from>
    <xdr:ext cx="469744" cy="259045"/>
    <xdr:sp macro="" textlink="">
      <xdr:nvSpPr>
        <xdr:cNvPr id="819" name="貸付金該当値テキスト"/>
        <xdr:cNvSpPr txBox="1"/>
      </xdr:nvSpPr>
      <xdr:spPr>
        <a:xfrm>
          <a:off x="22212300" y="9947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96101</xdr:rowOff>
    </xdr:from>
    <xdr:to>
      <xdr:col>112</xdr:col>
      <xdr:colOff>38100</xdr:colOff>
      <xdr:row>59</xdr:row>
      <xdr:rowOff>26251</xdr:rowOff>
    </xdr:to>
    <xdr:sp macro="" textlink="">
      <xdr:nvSpPr>
        <xdr:cNvPr id="820" name="楕円 819"/>
        <xdr:cNvSpPr/>
      </xdr:nvSpPr>
      <xdr:spPr>
        <a:xfrm>
          <a:off x="21272500" y="1004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17378</xdr:rowOff>
    </xdr:from>
    <xdr:ext cx="469744" cy="259045"/>
    <xdr:sp macro="" textlink="">
      <xdr:nvSpPr>
        <xdr:cNvPr id="821" name="テキスト ボックス 820"/>
        <xdr:cNvSpPr txBox="1"/>
      </xdr:nvSpPr>
      <xdr:spPr>
        <a:xfrm>
          <a:off x="21088428" y="10132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104787</xdr:rowOff>
    </xdr:from>
    <xdr:to>
      <xdr:col>107</xdr:col>
      <xdr:colOff>101600</xdr:colOff>
      <xdr:row>59</xdr:row>
      <xdr:rowOff>34937</xdr:rowOff>
    </xdr:to>
    <xdr:sp macro="" textlink="">
      <xdr:nvSpPr>
        <xdr:cNvPr id="822" name="楕円 821"/>
        <xdr:cNvSpPr/>
      </xdr:nvSpPr>
      <xdr:spPr>
        <a:xfrm>
          <a:off x="20383500" y="1004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26064</xdr:rowOff>
    </xdr:from>
    <xdr:ext cx="469744" cy="259045"/>
    <xdr:sp macro="" textlink="">
      <xdr:nvSpPr>
        <xdr:cNvPr id="823" name="テキスト ボックス 822"/>
        <xdr:cNvSpPr txBox="1"/>
      </xdr:nvSpPr>
      <xdr:spPr>
        <a:xfrm>
          <a:off x="20199428" y="1014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106007</xdr:rowOff>
    </xdr:from>
    <xdr:to>
      <xdr:col>102</xdr:col>
      <xdr:colOff>165100</xdr:colOff>
      <xdr:row>59</xdr:row>
      <xdr:rowOff>36157</xdr:rowOff>
    </xdr:to>
    <xdr:sp macro="" textlink="">
      <xdr:nvSpPr>
        <xdr:cNvPr id="824" name="楕円 823"/>
        <xdr:cNvSpPr/>
      </xdr:nvSpPr>
      <xdr:spPr>
        <a:xfrm>
          <a:off x="19494500" y="1005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27284</xdr:rowOff>
    </xdr:from>
    <xdr:ext cx="469744" cy="259045"/>
    <xdr:sp macro="" textlink="">
      <xdr:nvSpPr>
        <xdr:cNvPr id="825" name="テキスト ボックス 824"/>
        <xdr:cNvSpPr txBox="1"/>
      </xdr:nvSpPr>
      <xdr:spPr>
        <a:xfrm>
          <a:off x="19310428" y="10142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102464</xdr:rowOff>
    </xdr:from>
    <xdr:to>
      <xdr:col>98</xdr:col>
      <xdr:colOff>38100</xdr:colOff>
      <xdr:row>59</xdr:row>
      <xdr:rowOff>32614</xdr:rowOff>
    </xdr:to>
    <xdr:sp macro="" textlink="">
      <xdr:nvSpPr>
        <xdr:cNvPr id="826" name="楕円 825"/>
        <xdr:cNvSpPr/>
      </xdr:nvSpPr>
      <xdr:spPr>
        <a:xfrm>
          <a:off x="18605500" y="100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23741</xdr:rowOff>
    </xdr:from>
    <xdr:ext cx="469744" cy="259045"/>
    <xdr:sp macro="" textlink="">
      <xdr:nvSpPr>
        <xdr:cNvPr id="827" name="テキスト ボックス 826"/>
        <xdr:cNvSpPr txBox="1"/>
      </xdr:nvSpPr>
      <xdr:spPr>
        <a:xfrm>
          <a:off x="18421428" y="10139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17628</xdr:rowOff>
    </xdr:from>
    <xdr:to>
      <xdr:col>116</xdr:col>
      <xdr:colOff>62864</xdr:colOff>
      <xdr:row>78</xdr:row>
      <xdr:rowOff>79235</xdr:rowOff>
    </xdr:to>
    <xdr:cxnSp macro="">
      <xdr:nvCxnSpPr>
        <xdr:cNvPr id="850" name="直線コネクタ 849"/>
        <xdr:cNvCxnSpPr/>
      </xdr:nvCxnSpPr>
      <xdr:spPr>
        <a:xfrm flipV="1">
          <a:off x="22159595" y="12190578"/>
          <a:ext cx="1269" cy="1261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83062</xdr:rowOff>
    </xdr:from>
    <xdr:ext cx="534377" cy="259045"/>
    <xdr:sp macro="" textlink="">
      <xdr:nvSpPr>
        <xdr:cNvPr id="851" name="繰出金最小値テキスト"/>
        <xdr:cNvSpPr txBox="1"/>
      </xdr:nvSpPr>
      <xdr:spPr>
        <a:xfrm>
          <a:off x="22212300" y="134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79235</xdr:rowOff>
    </xdr:from>
    <xdr:to>
      <xdr:col>116</xdr:col>
      <xdr:colOff>152400</xdr:colOff>
      <xdr:row>78</xdr:row>
      <xdr:rowOff>79235</xdr:rowOff>
    </xdr:to>
    <xdr:cxnSp macro="">
      <xdr:nvCxnSpPr>
        <xdr:cNvPr id="852" name="直線コネクタ 851"/>
        <xdr:cNvCxnSpPr/>
      </xdr:nvCxnSpPr>
      <xdr:spPr>
        <a:xfrm>
          <a:off x="22072600" y="13452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135755</xdr:rowOff>
    </xdr:from>
    <xdr:ext cx="534377" cy="259045"/>
    <xdr:sp macro="" textlink="">
      <xdr:nvSpPr>
        <xdr:cNvPr id="853" name="繰出金最大値テキスト"/>
        <xdr:cNvSpPr txBox="1"/>
      </xdr:nvSpPr>
      <xdr:spPr>
        <a:xfrm>
          <a:off x="22212300" y="1196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17628</xdr:rowOff>
    </xdr:from>
    <xdr:to>
      <xdr:col>116</xdr:col>
      <xdr:colOff>152400</xdr:colOff>
      <xdr:row>71</xdr:row>
      <xdr:rowOff>17628</xdr:rowOff>
    </xdr:to>
    <xdr:cxnSp macro="">
      <xdr:nvCxnSpPr>
        <xdr:cNvPr id="854" name="直線コネクタ 853"/>
        <xdr:cNvCxnSpPr/>
      </xdr:nvCxnSpPr>
      <xdr:spPr>
        <a:xfrm>
          <a:off x="22072600" y="12190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57359</xdr:rowOff>
    </xdr:from>
    <xdr:to>
      <xdr:col>116</xdr:col>
      <xdr:colOff>63500</xdr:colOff>
      <xdr:row>75</xdr:row>
      <xdr:rowOff>104884</xdr:rowOff>
    </xdr:to>
    <xdr:cxnSp macro="">
      <xdr:nvCxnSpPr>
        <xdr:cNvPr id="855" name="直線コネクタ 854"/>
        <xdr:cNvCxnSpPr/>
      </xdr:nvCxnSpPr>
      <xdr:spPr>
        <a:xfrm flipV="1">
          <a:off x="21323300" y="12916109"/>
          <a:ext cx="838200" cy="47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169991</xdr:rowOff>
    </xdr:from>
    <xdr:ext cx="534377" cy="259045"/>
    <xdr:sp macro="" textlink="">
      <xdr:nvSpPr>
        <xdr:cNvPr id="856" name="繰出金平均値テキスト"/>
        <xdr:cNvSpPr txBox="1"/>
      </xdr:nvSpPr>
      <xdr:spPr>
        <a:xfrm>
          <a:off x="22212300" y="12857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20114</xdr:rowOff>
    </xdr:from>
    <xdr:to>
      <xdr:col>116</xdr:col>
      <xdr:colOff>114300</xdr:colOff>
      <xdr:row>75</xdr:row>
      <xdr:rowOff>121714</xdr:rowOff>
    </xdr:to>
    <xdr:sp macro="" textlink="">
      <xdr:nvSpPr>
        <xdr:cNvPr id="857" name="フローチャート: 判断 856"/>
        <xdr:cNvSpPr/>
      </xdr:nvSpPr>
      <xdr:spPr>
        <a:xfrm>
          <a:off x="22110700" y="1287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104884</xdr:rowOff>
    </xdr:from>
    <xdr:to>
      <xdr:col>111</xdr:col>
      <xdr:colOff>177800</xdr:colOff>
      <xdr:row>75</xdr:row>
      <xdr:rowOff>133528</xdr:rowOff>
    </xdr:to>
    <xdr:cxnSp macro="">
      <xdr:nvCxnSpPr>
        <xdr:cNvPr id="858" name="直線コネクタ 857"/>
        <xdr:cNvCxnSpPr/>
      </xdr:nvCxnSpPr>
      <xdr:spPr>
        <a:xfrm flipV="1">
          <a:off x="20434300" y="12963634"/>
          <a:ext cx="889000" cy="28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27109</xdr:rowOff>
    </xdr:from>
    <xdr:to>
      <xdr:col>112</xdr:col>
      <xdr:colOff>38100</xdr:colOff>
      <xdr:row>75</xdr:row>
      <xdr:rowOff>128709</xdr:rowOff>
    </xdr:to>
    <xdr:sp macro="" textlink="">
      <xdr:nvSpPr>
        <xdr:cNvPr id="859" name="フローチャート: 判断 858"/>
        <xdr:cNvSpPr/>
      </xdr:nvSpPr>
      <xdr:spPr>
        <a:xfrm>
          <a:off x="21272500" y="128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145236</xdr:rowOff>
    </xdr:from>
    <xdr:ext cx="534377" cy="259045"/>
    <xdr:sp macro="" textlink="">
      <xdr:nvSpPr>
        <xdr:cNvPr id="860" name="テキスト ボックス 859"/>
        <xdr:cNvSpPr txBox="1"/>
      </xdr:nvSpPr>
      <xdr:spPr>
        <a:xfrm>
          <a:off x="21056111" y="1266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133528</xdr:rowOff>
    </xdr:from>
    <xdr:to>
      <xdr:col>107</xdr:col>
      <xdr:colOff>50800</xdr:colOff>
      <xdr:row>75</xdr:row>
      <xdr:rowOff>141254</xdr:rowOff>
    </xdr:to>
    <xdr:cxnSp macro="">
      <xdr:nvCxnSpPr>
        <xdr:cNvPr id="861" name="直線コネクタ 860"/>
        <xdr:cNvCxnSpPr/>
      </xdr:nvCxnSpPr>
      <xdr:spPr>
        <a:xfrm flipV="1">
          <a:off x="19545300" y="12992278"/>
          <a:ext cx="889000" cy="7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34859</xdr:rowOff>
    </xdr:from>
    <xdr:to>
      <xdr:col>107</xdr:col>
      <xdr:colOff>101600</xdr:colOff>
      <xdr:row>75</xdr:row>
      <xdr:rowOff>136459</xdr:rowOff>
    </xdr:to>
    <xdr:sp macro="" textlink="">
      <xdr:nvSpPr>
        <xdr:cNvPr id="862" name="フローチャート: 判断 861"/>
        <xdr:cNvSpPr/>
      </xdr:nvSpPr>
      <xdr:spPr>
        <a:xfrm>
          <a:off x="20383500" y="128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152986</xdr:rowOff>
    </xdr:from>
    <xdr:ext cx="534377" cy="259045"/>
    <xdr:sp macro="" textlink="">
      <xdr:nvSpPr>
        <xdr:cNvPr id="863" name="テキスト ボックス 862"/>
        <xdr:cNvSpPr txBox="1"/>
      </xdr:nvSpPr>
      <xdr:spPr>
        <a:xfrm>
          <a:off x="20167111" y="12668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141254</xdr:rowOff>
    </xdr:from>
    <xdr:to>
      <xdr:col>102</xdr:col>
      <xdr:colOff>114300</xdr:colOff>
      <xdr:row>75</xdr:row>
      <xdr:rowOff>146901</xdr:rowOff>
    </xdr:to>
    <xdr:cxnSp macro="">
      <xdr:nvCxnSpPr>
        <xdr:cNvPr id="864" name="直線コネクタ 863"/>
        <xdr:cNvCxnSpPr/>
      </xdr:nvCxnSpPr>
      <xdr:spPr>
        <a:xfrm flipV="1">
          <a:off x="18656300" y="13000004"/>
          <a:ext cx="889000" cy="5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46700</xdr:rowOff>
    </xdr:from>
    <xdr:to>
      <xdr:col>102</xdr:col>
      <xdr:colOff>165100</xdr:colOff>
      <xdr:row>75</xdr:row>
      <xdr:rowOff>148301</xdr:rowOff>
    </xdr:to>
    <xdr:sp macro="" textlink="">
      <xdr:nvSpPr>
        <xdr:cNvPr id="865" name="フローチャート: 判断 864"/>
        <xdr:cNvSpPr/>
      </xdr:nvSpPr>
      <xdr:spPr>
        <a:xfrm>
          <a:off x="19494500" y="129054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164827</xdr:rowOff>
    </xdr:from>
    <xdr:ext cx="534377" cy="259045"/>
    <xdr:sp macro="" textlink="">
      <xdr:nvSpPr>
        <xdr:cNvPr id="866" name="テキスト ボックス 865"/>
        <xdr:cNvSpPr txBox="1"/>
      </xdr:nvSpPr>
      <xdr:spPr>
        <a:xfrm>
          <a:off x="19278111" y="1268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66200</xdr:rowOff>
    </xdr:from>
    <xdr:to>
      <xdr:col>98</xdr:col>
      <xdr:colOff>38100</xdr:colOff>
      <xdr:row>75</xdr:row>
      <xdr:rowOff>167801</xdr:rowOff>
    </xdr:to>
    <xdr:sp macro="" textlink="">
      <xdr:nvSpPr>
        <xdr:cNvPr id="867" name="フローチャート: 判断 866"/>
        <xdr:cNvSpPr/>
      </xdr:nvSpPr>
      <xdr:spPr>
        <a:xfrm>
          <a:off x="18605500" y="129249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12877</xdr:rowOff>
    </xdr:from>
    <xdr:ext cx="534377" cy="259045"/>
    <xdr:sp macro="" textlink="">
      <xdr:nvSpPr>
        <xdr:cNvPr id="868" name="テキスト ボックス 867"/>
        <xdr:cNvSpPr txBox="1"/>
      </xdr:nvSpPr>
      <xdr:spPr>
        <a:xfrm>
          <a:off x="18389111" y="12700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6559</xdr:rowOff>
    </xdr:from>
    <xdr:to>
      <xdr:col>116</xdr:col>
      <xdr:colOff>114300</xdr:colOff>
      <xdr:row>75</xdr:row>
      <xdr:rowOff>108159</xdr:rowOff>
    </xdr:to>
    <xdr:sp macro="" textlink="">
      <xdr:nvSpPr>
        <xdr:cNvPr id="874" name="楕円 873"/>
        <xdr:cNvSpPr/>
      </xdr:nvSpPr>
      <xdr:spPr>
        <a:xfrm>
          <a:off x="22110700" y="1286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29436</xdr:rowOff>
    </xdr:from>
    <xdr:ext cx="534377" cy="259045"/>
    <xdr:sp macro="" textlink="">
      <xdr:nvSpPr>
        <xdr:cNvPr id="875" name="繰出金該当値テキスト"/>
        <xdr:cNvSpPr txBox="1"/>
      </xdr:nvSpPr>
      <xdr:spPr>
        <a:xfrm>
          <a:off x="22212300" y="12716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54084</xdr:rowOff>
    </xdr:from>
    <xdr:to>
      <xdr:col>112</xdr:col>
      <xdr:colOff>38100</xdr:colOff>
      <xdr:row>75</xdr:row>
      <xdr:rowOff>155684</xdr:rowOff>
    </xdr:to>
    <xdr:sp macro="" textlink="">
      <xdr:nvSpPr>
        <xdr:cNvPr id="876" name="楕円 875"/>
        <xdr:cNvSpPr/>
      </xdr:nvSpPr>
      <xdr:spPr>
        <a:xfrm>
          <a:off x="21272500" y="1291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146811</xdr:rowOff>
    </xdr:from>
    <xdr:ext cx="534377" cy="259045"/>
    <xdr:sp macro="" textlink="">
      <xdr:nvSpPr>
        <xdr:cNvPr id="877" name="テキスト ボックス 876"/>
        <xdr:cNvSpPr txBox="1"/>
      </xdr:nvSpPr>
      <xdr:spPr>
        <a:xfrm>
          <a:off x="21056111" y="13005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82728</xdr:rowOff>
    </xdr:from>
    <xdr:to>
      <xdr:col>107</xdr:col>
      <xdr:colOff>101600</xdr:colOff>
      <xdr:row>76</xdr:row>
      <xdr:rowOff>12877</xdr:rowOff>
    </xdr:to>
    <xdr:sp macro="" textlink="">
      <xdr:nvSpPr>
        <xdr:cNvPr id="878" name="楕円 877"/>
        <xdr:cNvSpPr/>
      </xdr:nvSpPr>
      <xdr:spPr>
        <a:xfrm>
          <a:off x="20383500" y="1294147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4005</xdr:rowOff>
    </xdr:from>
    <xdr:ext cx="534377" cy="259045"/>
    <xdr:sp macro="" textlink="">
      <xdr:nvSpPr>
        <xdr:cNvPr id="879" name="テキスト ボックス 878"/>
        <xdr:cNvSpPr txBox="1"/>
      </xdr:nvSpPr>
      <xdr:spPr>
        <a:xfrm>
          <a:off x="20167111" y="13034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90454</xdr:rowOff>
    </xdr:from>
    <xdr:to>
      <xdr:col>102</xdr:col>
      <xdr:colOff>165100</xdr:colOff>
      <xdr:row>76</xdr:row>
      <xdr:rowOff>20603</xdr:rowOff>
    </xdr:to>
    <xdr:sp macro="" textlink="">
      <xdr:nvSpPr>
        <xdr:cNvPr id="880" name="楕円 879"/>
        <xdr:cNvSpPr/>
      </xdr:nvSpPr>
      <xdr:spPr>
        <a:xfrm>
          <a:off x="19494500" y="1294920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11732</xdr:rowOff>
    </xdr:from>
    <xdr:ext cx="534377" cy="259045"/>
    <xdr:sp macro="" textlink="">
      <xdr:nvSpPr>
        <xdr:cNvPr id="881" name="テキスト ボックス 880"/>
        <xdr:cNvSpPr txBox="1"/>
      </xdr:nvSpPr>
      <xdr:spPr>
        <a:xfrm>
          <a:off x="19278111" y="13041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96101</xdr:rowOff>
    </xdr:from>
    <xdr:to>
      <xdr:col>98</xdr:col>
      <xdr:colOff>38100</xdr:colOff>
      <xdr:row>76</xdr:row>
      <xdr:rowOff>26251</xdr:rowOff>
    </xdr:to>
    <xdr:sp macro="" textlink="">
      <xdr:nvSpPr>
        <xdr:cNvPr id="882" name="楕円 881"/>
        <xdr:cNvSpPr/>
      </xdr:nvSpPr>
      <xdr:spPr>
        <a:xfrm>
          <a:off x="18605500" y="12954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17378</xdr:rowOff>
    </xdr:from>
    <xdr:ext cx="534377" cy="259045"/>
    <xdr:sp macro="" textlink="">
      <xdr:nvSpPr>
        <xdr:cNvPr id="883" name="テキスト ボックス 882"/>
        <xdr:cNvSpPr txBox="1"/>
      </xdr:nvSpPr>
      <xdr:spPr>
        <a:xfrm>
          <a:off x="18389111" y="13047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歳出決算総額は、住民一人当たり</a:t>
          </a:r>
          <a:r>
            <a:rPr kumimoji="1" lang="en-US" altLang="ja-JP" sz="1100" b="0" i="0" baseline="0">
              <a:solidFill>
                <a:schemeClr val="dk1"/>
              </a:solidFill>
              <a:effectLst/>
              <a:latin typeface="+mn-lt"/>
              <a:ea typeface="+mn-ea"/>
              <a:cs typeface="+mn-cs"/>
            </a:rPr>
            <a:t>717,909</a:t>
          </a:r>
          <a:r>
            <a:rPr kumimoji="1" lang="ja-JP" altLang="ja-JP" sz="1100" b="0" i="0" baseline="0">
              <a:solidFill>
                <a:schemeClr val="dk1"/>
              </a:solidFill>
              <a:effectLst/>
              <a:latin typeface="+mn-lt"/>
              <a:ea typeface="+mn-ea"/>
              <a:cs typeface="+mn-cs"/>
            </a:rPr>
            <a:t>円となっている。主要な構成項目である人件費は、住民一人あたり</a:t>
          </a:r>
          <a:r>
            <a:rPr kumimoji="1" lang="en-US" altLang="ja-JP" sz="1100" b="0" i="0" baseline="0">
              <a:solidFill>
                <a:schemeClr val="dk1"/>
              </a:solidFill>
              <a:effectLst/>
              <a:latin typeface="+mn-lt"/>
              <a:ea typeface="+mn-ea"/>
              <a:cs typeface="+mn-cs"/>
            </a:rPr>
            <a:t>111, 061</a:t>
          </a:r>
          <a:r>
            <a:rPr kumimoji="1" lang="ja-JP" altLang="ja-JP" sz="1100" b="0" i="0" baseline="0">
              <a:solidFill>
                <a:schemeClr val="dk1"/>
              </a:solidFill>
              <a:effectLst/>
              <a:latin typeface="+mn-lt"/>
              <a:ea typeface="+mn-ea"/>
              <a:cs typeface="+mn-cs"/>
            </a:rPr>
            <a:t>円となっており、人勧のプラス勧告により、前年比で</a:t>
          </a:r>
          <a:r>
            <a:rPr kumimoji="1" lang="en-US" altLang="ja-JP" sz="1100" b="0" i="0" baseline="0">
              <a:solidFill>
                <a:schemeClr val="dk1"/>
              </a:solidFill>
              <a:effectLst/>
              <a:latin typeface="+mn-lt"/>
              <a:ea typeface="+mn-ea"/>
              <a:cs typeface="+mn-cs"/>
            </a:rPr>
            <a:t>6,722</a:t>
          </a:r>
          <a:r>
            <a:rPr kumimoji="1" lang="ja-JP" altLang="ja-JP" sz="1100" b="0" i="0" baseline="0">
              <a:solidFill>
                <a:schemeClr val="dk1"/>
              </a:solidFill>
              <a:effectLst/>
              <a:latin typeface="+mn-lt"/>
              <a:ea typeface="+mn-ea"/>
              <a:cs typeface="+mn-cs"/>
            </a:rPr>
            <a:t>円増加した。扶助費は、</a:t>
          </a:r>
          <a:r>
            <a:rPr kumimoji="1" lang="ja-JP" altLang="en-US" sz="1100" b="0" i="0" baseline="0">
              <a:solidFill>
                <a:schemeClr val="dk1"/>
              </a:solidFill>
              <a:effectLst/>
              <a:latin typeface="+mn-lt"/>
              <a:ea typeface="+mn-ea"/>
              <a:cs typeface="+mn-cs"/>
            </a:rPr>
            <a:t>児童手当の制度拡充の影響で増加</a:t>
          </a:r>
          <a:r>
            <a:rPr kumimoji="1" lang="ja-JP" altLang="ja-JP" sz="1100" b="0" i="0" baseline="0">
              <a:solidFill>
                <a:schemeClr val="dk1"/>
              </a:solidFill>
              <a:effectLst/>
              <a:latin typeface="+mn-lt"/>
              <a:ea typeface="+mn-ea"/>
              <a:cs typeface="+mn-cs"/>
            </a:rPr>
            <a:t>したものの、生活保護費が減少したことにより前年比で</a:t>
          </a:r>
          <a:r>
            <a:rPr kumimoji="1" lang="en-US" altLang="ja-JP" sz="1100" b="0" i="0" baseline="0">
              <a:solidFill>
                <a:schemeClr val="dk1"/>
              </a:solidFill>
              <a:effectLst/>
              <a:latin typeface="+mn-lt"/>
              <a:ea typeface="+mn-ea"/>
              <a:cs typeface="+mn-cs"/>
            </a:rPr>
            <a:t>11,209</a:t>
          </a:r>
          <a:r>
            <a:rPr kumimoji="1" lang="ja-JP" altLang="ja-JP" sz="1100" b="0" i="0" baseline="0">
              <a:solidFill>
                <a:schemeClr val="dk1"/>
              </a:solidFill>
              <a:effectLst/>
              <a:latin typeface="+mn-lt"/>
              <a:ea typeface="+mn-ea"/>
              <a:cs typeface="+mn-cs"/>
            </a:rPr>
            <a:t>円の増加に留まった。補助費は、置賜広域行政事務組合</a:t>
          </a:r>
          <a:r>
            <a:rPr kumimoji="1" lang="ja-JP" altLang="en-US" sz="1100" b="0" i="0" baseline="0">
              <a:solidFill>
                <a:schemeClr val="dk1"/>
              </a:solidFill>
              <a:effectLst/>
              <a:latin typeface="+mn-lt"/>
              <a:ea typeface="+mn-ea"/>
              <a:cs typeface="+mn-cs"/>
            </a:rPr>
            <a:t>分担金や</a:t>
          </a:r>
          <a:r>
            <a:rPr kumimoji="1" lang="ja-JP" altLang="ja-JP" sz="1100" b="0" i="0" baseline="0">
              <a:solidFill>
                <a:schemeClr val="dk1"/>
              </a:solidFill>
              <a:effectLst/>
              <a:latin typeface="+mn-lt"/>
              <a:ea typeface="+mn-ea"/>
              <a:cs typeface="+mn-cs"/>
            </a:rPr>
            <a:t>西置賜行政組合分担金</a:t>
          </a:r>
          <a:r>
            <a:rPr kumimoji="1" lang="ja-JP" altLang="en-US" sz="1100" b="0" i="0" baseline="0">
              <a:solidFill>
                <a:schemeClr val="dk1"/>
              </a:solidFill>
              <a:effectLst/>
              <a:latin typeface="+mn-lt"/>
              <a:ea typeface="+mn-ea"/>
              <a:cs typeface="+mn-cs"/>
            </a:rPr>
            <a:t>が</a:t>
          </a:r>
          <a:r>
            <a:rPr kumimoji="1" lang="ja-JP" altLang="ja-JP" sz="1100" b="0" i="0" baseline="0">
              <a:solidFill>
                <a:schemeClr val="dk1"/>
              </a:solidFill>
              <a:effectLst/>
              <a:latin typeface="+mn-lt"/>
              <a:ea typeface="+mn-ea"/>
              <a:cs typeface="+mn-cs"/>
            </a:rPr>
            <a:t>減少</a:t>
          </a:r>
          <a:r>
            <a:rPr kumimoji="1" lang="ja-JP" altLang="en-US" sz="1100" b="0" i="0" baseline="0">
              <a:solidFill>
                <a:schemeClr val="dk1"/>
              </a:solidFill>
              <a:effectLst/>
              <a:latin typeface="+mn-lt"/>
              <a:ea typeface="+mn-ea"/>
              <a:cs typeface="+mn-cs"/>
            </a:rPr>
            <a:t>した一方で、下水道事業への負担金が増加したことに伴い、前年度と同水準となった</a:t>
          </a:r>
          <a:r>
            <a:rPr kumimoji="1" lang="ja-JP" altLang="ja-JP" sz="1100" b="0" i="0" baseline="0">
              <a:solidFill>
                <a:schemeClr val="dk1"/>
              </a:solidFill>
              <a:effectLst/>
              <a:latin typeface="+mn-lt"/>
              <a:ea typeface="+mn-ea"/>
              <a:cs typeface="+mn-cs"/>
            </a:rPr>
            <a:t>。普通建設事業費は、更新整備として、市内</a:t>
          </a:r>
          <a:r>
            <a:rPr kumimoji="1" lang="ja-JP" altLang="en-US" sz="1100" b="0" i="0" baseline="0">
              <a:solidFill>
                <a:schemeClr val="dk1"/>
              </a:solidFill>
              <a:effectLst/>
              <a:latin typeface="+mn-lt"/>
              <a:ea typeface="+mn-ea"/>
              <a:cs typeface="+mn-cs"/>
            </a:rPr>
            <a:t>小</a:t>
          </a:r>
          <a:r>
            <a:rPr kumimoji="1" lang="ja-JP" altLang="ja-JP" sz="1100" b="0" i="0" baseline="0">
              <a:solidFill>
                <a:schemeClr val="dk1"/>
              </a:solidFill>
              <a:effectLst/>
              <a:latin typeface="+mn-lt"/>
              <a:ea typeface="+mn-ea"/>
              <a:cs typeface="+mn-cs"/>
            </a:rPr>
            <a:t>学校の大規模改修工事</a:t>
          </a:r>
          <a:r>
            <a:rPr kumimoji="1" lang="ja-JP" altLang="en-US" sz="1100" b="0" i="0" baseline="0">
              <a:solidFill>
                <a:schemeClr val="dk1"/>
              </a:solidFill>
              <a:effectLst/>
              <a:latin typeface="+mn-lt"/>
              <a:ea typeface="+mn-ea"/>
              <a:cs typeface="+mn-cs"/>
            </a:rPr>
            <a:t>の実施と市内中学校の大規模改修の完了</a:t>
          </a:r>
          <a:r>
            <a:rPr kumimoji="1" lang="ja-JP" altLang="ja-JP" sz="1100" b="0" i="0" baseline="0">
              <a:solidFill>
                <a:schemeClr val="dk1"/>
              </a:solidFill>
              <a:effectLst/>
              <a:latin typeface="+mn-lt"/>
              <a:ea typeface="+mn-ea"/>
              <a:cs typeface="+mn-cs"/>
            </a:rPr>
            <a:t>により前年比で</a:t>
          </a:r>
          <a:r>
            <a:rPr kumimoji="1" lang="en-US" altLang="ja-JP" sz="1100" b="0" i="0" baseline="0">
              <a:solidFill>
                <a:schemeClr val="dk1"/>
              </a:solidFill>
              <a:effectLst/>
              <a:latin typeface="+mn-lt"/>
              <a:ea typeface="+mn-ea"/>
              <a:cs typeface="+mn-cs"/>
            </a:rPr>
            <a:t>66,229</a:t>
          </a:r>
          <a:r>
            <a:rPr kumimoji="1" lang="ja-JP" altLang="ja-JP" sz="1100" b="0" i="0" baseline="0">
              <a:solidFill>
                <a:schemeClr val="dk1"/>
              </a:solidFill>
              <a:effectLst/>
              <a:latin typeface="+mn-lt"/>
              <a:ea typeface="+mn-ea"/>
              <a:cs typeface="+mn-cs"/>
            </a:rPr>
            <a:t>円の</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となった。一方で新規分は、公共複合施設の大規模事業</a:t>
          </a:r>
          <a:r>
            <a:rPr kumimoji="1" lang="ja-JP" altLang="en-US" sz="1100" b="0" i="0" baseline="0">
              <a:solidFill>
                <a:schemeClr val="dk1"/>
              </a:solidFill>
              <a:effectLst/>
              <a:latin typeface="+mn-lt"/>
              <a:ea typeface="+mn-ea"/>
              <a:cs typeface="+mn-cs"/>
            </a:rPr>
            <a:t>が令和</a:t>
          </a:r>
          <a:r>
            <a:rPr kumimoji="1" lang="en-US" altLang="ja-JP" sz="1100" b="0" i="0" baseline="0">
              <a:solidFill>
                <a:schemeClr val="dk1"/>
              </a:solidFill>
              <a:effectLst/>
              <a:latin typeface="+mn-lt"/>
              <a:ea typeface="+mn-ea"/>
              <a:cs typeface="+mn-cs"/>
            </a:rPr>
            <a:t>5</a:t>
          </a:r>
          <a:r>
            <a:rPr kumimoji="1" lang="ja-JP" altLang="en-US" sz="1100" b="0" i="0" baseline="0">
              <a:solidFill>
                <a:schemeClr val="dk1"/>
              </a:solidFill>
              <a:effectLst/>
              <a:latin typeface="+mn-lt"/>
              <a:ea typeface="+mn-ea"/>
              <a:cs typeface="+mn-cs"/>
            </a:rPr>
            <a:t>年度で完了した</a:t>
          </a:r>
          <a:r>
            <a:rPr kumimoji="1" lang="ja-JP" altLang="ja-JP" sz="1100" b="0" i="0" baseline="0">
              <a:solidFill>
                <a:schemeClr val="dk1"/>
              </a:solidFill>
              <a:effectLst/>
              <a:latin typeface="+mn-lt"/>
              <a:ea typeface="+mn-ea"/>
              <a:cs typeface="+mn-cs"/>
            </a:rPr>
            <a:t>影響により</a:t>
          </a:r>
          <a:r>
            <a:rPr kumimoji="1" lang="en-US" altLang="ja-JP" sz="1100" b="0" i="0" baseline="0">
              <a:solidFill>
                <a:schemeClr val="dk1"/>
              </a:solidFill>
              <a:effectLst/>
              <a:latin typeface="+mn-lt"/>
              <a:ea typeface="+mn-ea"/>
              <a:cs typeface="+mn-cs"/>
            </a:rPr>
            <a:t>69,526</a:t>
          </a:r>
          <a:r>
            <a:rPr kumimoji="1" lang="ja-JP" altLang="ja-JP" sz="1100" b="0" i="0" baseline="0">
              <a:solidFill>
                <a:schemeClr val="dk1"/>
              </a:solidFill>
              <a:effectLst/>
              <a:latin typeface="+mn-lt"/>
              <a:ea typeface="+mn-ea"/>
              <a:cs typeface="+mn-cs"/>
            </a:rPr>
            <a:t>円の減少となった。今後も老朽化した公共施設の改修等を予定していることから、交付税措置のある有利な起債の活用や事業実施時期の平準化等に努める。また、公共下水道事業特別会計等への負担金が多額になっているため、各公営企業会計の経営健全化を進め負担額を抑制し、自由度の高い市政運営を目指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山形県長井市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24,420
23,966
214.67
18,025,551
17,531,344
432,237
8,479,451
24,207,123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245.6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70358</xdr:rowOff>
    </xdr:from>
    <xdr:to>
      <xdr:col>24</xdr:col>
      <xdr:colOff>62865</xdr:colOff>
      <xdr:row>38</xdr:row>
      <xdr:rowOff>4064</xdr:rowOff>
    </xdr:to>
    <xdr:cxnSp macro="">
      <xdr:nvCxnSpPr>
        <xdr:cNvPr id="56" name="直線コネクタ 55"/>
        <xdr:cNvCxnSpPr/>
      </xdr:nvCxnSpPr>
      <xdr:spPr>
        <a:xfrm flipV="1">
          <a:off x="4633595" y="5385308"/>
          <a:ext cx="127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7891</xdr:rowOff>
    </xdr:from>
    <xdr:ext cx="469744" cy="259045"/>
    <xdr:sp macro="" textlink="">
      <xdr:nvSpPr>
        <xdr:cNvPr id="57" name="議会費最小値テキスト"/>
        <xdr:cNvSpPr txBox="1"/>
      </xdr:nvSpPr>
      <xdr:spPr>
        <a:xfrm>
          <a:off x="4686300" y="65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4064</xdr:rowOff>
    </xdr:from>
    <xdr:to>
      <xdr:col>24</xdr:col>
      <xdr:colOff>152400</xdr:colOff>
      <xdr:row>38</xdr:row>
      <xdr:rowOff>4064</xdr:rowOff>
    </xdr:to>
    <xdr:cxnSp macro="">
      <xdr:nvCxnSpPr>
        <xdr:cNvPr id="58" name="直線コネクタ 57"/>
        <xdr:cNvCxnSpPr/>
      </xdr:nvCxnSpPr>
      <xdr:spPr>
        <a:xfrm>
          <a:off x="4546600" y="6519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17035</xdr:rowOff>
    </xdr:from>
    <xdr:ext cx="469744" cy="259045"/>
    <xdr:sp macro="" textlink="">
      <xdr:nvSpPr>
        <xdr:cNvPr id="59" name="議会費最大値テキスト"/>
        <xdr:cNvSpPr txBox="1"/>
      </xdr:nvSpPr>
      <xdr:spPr>
        <a:xfrm>
          <a:off x="4686300" y="516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70358</xdr:rowOff>
    </xdr:from>
    <xdr:to>
      <xdr:col>24</xdr:col>
      <xdr:colOff>152400</xdr:colOff>
      <xdr:row>31</xdr:row>
      <xdr:rowOff>70358</xdr:rowOff>
    </xdr:to>
    <xdr:cxnSp macro="">
      <xdr:nvCxnSpPr>
        <xdr:cNvPr id="60" name="直線コネクタ 59"/>
        <xdr:cNvCxnSpPr/>
      </xdr:nvCxnSpPr>
      <xdr:spPr>
        <a:xfrm>
          <a:off x="4546600" y="538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14160</xdr:rowOff>
    </xdr:from>
    <xdr:to>
      <xdr:col>24</xdr:col>
      <xdr:colOff>63500</xdr:colOff>
      <xdr:row>34</xdr:row>
      <xdr:rowOff>18542</xdr:rowOff>
    </xdr:to>
    <xdr:cxnSp macro="">
      <xdr:nvCxnSpPr>
        <xdr:cNvPr id="61" name="直線コネクタ 60"/>
        <xdr:cNvCxnSpPr/>
      </xdr:nvCxnSpPr>
      <xdr:spPr>
        <a:xfrm>
          <a:off x="3797300" y="5843460"/>
          <a:ext cx="838200" cy="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129430</xdr:rowOff>
    </xdr:from>
    <xdr:ext cx="469744" cy="259045"/>
    <xdr:sp macro="" textlink="">
      <xdr:nvSpPr>
        <xdr:cNvPr id="62" name="議会費平均値テキスト"/>
        <xdr:cNvSpPr txBox="1"/>
      </xdr:nvSpPr>
      <xdr:spPr>
        <a:xfrm>
          <a:off x="4686300" y="6130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151003</xdr:rowOff>
    </xdr:from>
    <xdr:to>
      <xdr:col>24</xdr:col>
      <xdr:colOff>114300</xdr:colOff>
      <xdr:row>36</xdr:row>
      <xdr:rowOff>81153</xdr:rowOff>
    </xdr:to>
    <xdr:sp macro="" textlink="">
      <xdr:nvSpPr>
        <xdr:cNvPr id="63" name="フローチャート: 判断 62"/>
        <xdr:cNvSpPr/>
      </xdr:nvSpPr>
      <xdr:spPr>
        <a:xfrm>
          <a:off x="4584700" y="615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14160</xdr:rowOff>
    </xdr:from>
    <xdr:to>
      <xdr:col>19</xdr:col>
      <xdr:colOff>177800</xdr:colOff>
      <xdr:row>34</xdr:row>
      <xdr:rowOff>16637</xdr:rowOff>
    </xdr:to>
    <xdr:cxnSp macro="">
      <xdr:nvCxnSpPr>
        <xdr:cNvPr id="64" name="直線コネクタ 63"/>
        <xdr:cNvCxnSpPr/>
      </xdr:nvCxnSpPr>
      <xdr:spPr>
        <a:xfrm flipV="1">
          <a:off x="2908300" y="5843460"/>
          <a:ext cx="889000" cy="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4699</xdr:rowOff>
    </xdr:from>
    <xdr:to>
      <xdr:col>20</xdr:col>
      <xdr:colOff>38100</xdr:colOff>
      <xdr:row>36</xdr:row>
      <xdr:rowOff>106299</xdr:rowOff>
    </xdr:to>
    <xdr:sp macro="" textlink="">
      <xdr:nvSpPr>
        <xdr:cNvPr id="65" name="フローチャート: 判断 64"/>
        <xdr:cNvSpPr/>
      </xdr:nvSpPr>
      <xdr:spPr>
        <a:xfrm>
          <a:off x="3746500" y="617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97426</xdr:rowOff>
    </xdr:from>
    <xdr:ext cx="469744" cy="259045"/>
    <xdr:sp macro="" textlink="">
      <xdr:nvSpPr>
        <xdr:cNvPr id="66" name="テキスト ボックス 65"/>
        <xdr:cNvSpPr txBox="1"/>
      </xdr:nvSpPr>
      <xdr:spPr>
        <a:xfrm>
          <a:off x="3562428" y="6269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16637</xdr:rowOff>
    </xdr:from>
    <xdr:to>
      <xdr:col>15</xdr:col>
      <xdr:colOff>50800</xdr:colOff>
      <xdr:row>34</xdr:row>
      <xdr:rowOff>43497</xdr:rowOff>
    </xdr:to>
    <xdr:cxnSp macro="">
      <xdr:nvCxnSpPr>
        <xdr:cNvPr id="67" name="直線コネクタ 66"/>
        <xdr:cNvCxnSpPr/>
      </xdr:nvCxnSpPr>
      <xdr:spPr>
        <a:xfrm flipV="1">
          <a:off x="2019300" y="5845937"/>
          <a:ext cx="889000" cy="26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14986</xdr:rowOff>
    </xdr:from>
    <xdr:to>
      <xdr:col>15</xdr:col>
      <xdr:colOff>101600</xdr:colOff>
      <xdr:row>36</xdr:row>
      <xdr:rowOff>116586</xdr:rowOff>
    </xdr:to>
    <xdr:sp macro="" textlink="">
      <xdr:nvSpPr>
        <xdr:cNvPr id="68" name="フローチャート: 判断 67"/>
        <xdr:cNvSpPr/>
      </xdr:nvSpPr>
      <xdr:spPr>
        <a:xfrm>
          <a:off x="2857500" y="618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107713</xdr:rowOff>
    </xdr:from>
    <xdr:ext cx="469744" cy="259045"/>
    <xdr:sp macro="" textlink="">
      <xdr:nvSpPr>
        <xdr:cNvPr id="69" name="テキスト ボックス 68"/>
        <xdr:cNvSpPr txBox="1"/>
      </xdr:nvSpPr>
      <xdr:spPr>
        <a:xfrm>
          <a:off x="2673428" y="6279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43497</xdr:rowOff>
    </xdr:from>
    <xdr:to>
      <xdr:col>10</xdr:col>
      <xdr:colOff>114300</xdr:colOff>
      <xdr:row>34</xdr:row>
      <xdr:rowOff>58547</xdr:rowOff>
    </xdr:to>
    <xdr:cxnSp macro="">
      <xdr:nvCxnSpPr>
        <xdr:cNvPr id="70" name="直線コネクタ 69"/>
        <xdr:cNvCxnSpPr/>
      </xdr:nvCxnSpPr>
      <xdr:spPr>
        <a:xfrm flipV="1">
          <a:off x="1130300" y="5872797"/>
          <a:ext cx="889000" cy="15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101617</xdr:rowOff>
    </xdr:from>
    <xdr:ext cx="469744" cy="259045"/>
    <xdr:sp macro="" textlink="">
      <xdr:nvSpPr>
        <xdr:cNvPr id="72" name="テキスト ボックス 71"/>
        <xdr:cNvSpPr txBox="1"/>
      </xdr:nvSpPr>
      <xdr:spPr>
        <a:xfrm>
          <a:off x="1784428" y="627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118381</xdr:rowOff>
    </xdr:from>
    <xdr:ext cx="469744" cy="259045"/>
    <xdr:sp macro="" textlink="">
      <xdr:nvSpPr>
        <xdr:cNvPr id="74" name="テキスト ボックス 73"/>
        <xdr:cNvSpPr txBox="1"/>
      </xdr:nvSpPr>
      <xdr:spPr>
        <a:xfrm>
          <a:off x="895428" y="6290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139192</xdr:rowOff>
    </xdr:from>
    <xdr:to>
      <xdr:col>24</xdr:col>
      <xdr:colOff>114300</xdr:colOff>
      <xdr:row>34</xdr:row>
      <xdr:rowOff>69342</xdr:rowOff>
    </xdr:to>
    <xdr:sp macro="" textlink="">
      <xdr:nvSpPr>
        <xdr:cNvPr id="80" name="楕円 79"/>
        <xdr:cNvSpPr/>
      </xdr:nvSpPr>
      <xdr:spPr>
        <a:xfrm>
          <a:off x="45847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162069</xdr:rowOff>
    </xdr:from>
    <xdr:ext cx="469744" cy="259045"/>
    <xdr:sp macro="" textlink="">
      <xdr:nvSpPr>
        <xdr:cNvPr id="81" name="議会費該当値テキスト"/>
        <xdr:cNvSpPr txBox="1"/>
      </xdr:nvSpPr>
      <xdr:spPr>
        <a:xfrm>
          <a:off x="4686300" y="5648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134810</xdr:rowOff>
    </xdr:from>
    <xdr:to>
      <xdr:col>20</xdr:col>
      <xdr:colOff>38100</xdr:colOff>
      <xdr:row>34</xdr:row>
      <xdr:rowOff>64960</xdr:rowOff>
    </xdr:to>
    <xdr:sp macro="" textlink="">
      <xdr:nvSpPr>
        <xdr:cNvPr id="82" name="楕円 81"/>
        <xdr:cNvSpPr/>
      </xdr:nvSpPr>
      <xdr:spPr>
        <a:xfrm>
          <a:off x="3746500" y="579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81487</xdr:rowOff>
    </xdr:from>
    <xdr:ext cx="469744" cy="259045"/>
    <xdr:sp macro="" textlink="">
      <xdr:nvSpPr>
        <xdr:cNvPr id="83" name="テキスト ボックス 82"/>
        <xdr:cNvSpPr txBox="1"/>
      </xdr:nvSpPr>
      <xdr:spPr>
        <a:xfrm>
          <a:off x="3562428" y="5567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137287</xdr:rowOff>
    </xdr:from>
    <xdr:to>
      <xdr:col>15</xdr:col>
      <xdr:colOff>101600</xdr:colOff>
      <xdr:row>34</xdr:row>
      <xdr:rowOff>67437</xdr:rowOff>
    </xdr:to>
    <xdr:sp macro="" textlink="">
      <xdr:nvSpPr>
        <xdr:cNvPr id="84" name="楕円 83"/>
        <xdr:cNvSpPr/>
      </xdr:nvSpPr>
      <xdr:spPr>
        <a:xfrm>
          <a:off x="2857500" y="5795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83964</xdr:rowOff>
    </xdr:from>
    <xdr:ext cx="469744" cy="259045"/>
    <xdr:sp macro="" textlink="">
      <xdr:nvSpPr>
        <xdr:cNvPr id="85" name="テキスト ボックス 84"/>
        <xdr:cNvSpPr txBox="1"/>
      </xdr:nvSpPr>
      <xdr:spPr>
        <a:xfrm>
          <a:off x="2673428" y="5570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164147</xdr:rowOff>
    </xdr:from>
    <xdr:to>
      <xdr:col>10</xdr:col>
      <xdr:colOff>165100</xdr:colOff>
      <xdr:row>34</xdr:row>
      <xdr:rowOff>94297</xdr:rowOff>
    </xdr:to>
    <xdr:sp macro="" textlink="">
      <xdr:nvSpPr>
        <xdr:cNvPr id="86" name="楕円 85"/>
        <xdr:cNvSpPr/>
      </xdr:nvSpPr>
      <xdr:spPr>
        <a:xfrm>
          <a:off x="1968500" y="582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110824</xdr:rowOff>
    </xdr:from>
    <xdr:ext cx="469744" cy="259045"/>
    <xdr:sp macro="" textlink="">
      <xdr:nvSpPr>
        <xdr:cNvPr id="87" name="テキスト ボックス 86"/>
        <xdr:cNvSpPr txBox="1"/>
      </xdr:nvSpPr>
      <xdr:spPr>
        <a:xfrm>
          <a:off x="1784428" y="5597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7747</xdr:rowOff>
    </xdr:from>
    <xdr:to>
      <xdr:col>6</xdr:col>
      <xdr:colOff>38100</xdr:colOff>
      <xdr:row>34</xdr:row>
      <xdr:rowOff>109347</xdr:rowOff>
    </xdr:to>
    <xdr:sp macro="" textlink="">
      <xdr:nvSpPr>
        <xdr:cNvPr id="88" name="楕円 87"/>
        <xdr:cNvSpPr/>
      </xdr:nvSpPr>
      <xdr:spPr>
        <a:xfrm>
          <a:off x="1079500" y="5837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125874</xdr:rowOff>
    </xdr:from>
    <xdr:ext cx="469744" cy="259045"/>
    <xdr:sp macro="" textlink="">
      <xdr:nvSpPr>
        <xdr:cNvPr id="89" name="テキスト ボックス 88"/>
        <xdr:cNvSpPr txBox="1"/>
      </xdr:nvSpPr>
      <xdr:spPr>
        <a:xfrm>
          <a:off x="895428" y="5612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144837</xdr:rowOff>
    </xdr:from>
    <xdr:to>
      <xdr:col>24</xdr:col>
      <xdr:colOff>62865</xdr:colOff>
      <xdr:row>58</xdr:row>
      <xdr:rowOff>115563</xdr:rowOff>
    </xdr:to>
    <xdr:cxnSp macro="">
      <xdr:nvCxnSpPr>
        <xdr:cNvPr id="115" name="直線コネクタ 114"/>
        <xdr:cNvCxnSpPr/>
      </xdr:nvCxnSpPr>
      <xdr:spPr>
        <a:xfrm flipV="1">
          <a:off x="4633595" y="9060237"/>
          <a:ext cx="1270" cy="999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119390</xdr:rowOff>
    </xdr:from>
    <xdr:ext cx="534377" cy="259045"/>
    <xdr:sp macro="" textlink="">
      <xdr:nvSpPr>
        <xdr:cNvPr id="116" name="総務費最小値テキスト"/>
        <xdr:cNvSpPr txBox="1"/>
      </xdr:nvSpPr>
      <xdr:spPr>
        <a:xfrm>
          <a:off x="4686300" y="10063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115563</xdr:rowOff>
    </xdr:from>
    <xdr:to>
      <xdr:col>24</xdr:col>
      <xdr:colOff>152400</xdr:colOff>
      <xdr:row>58</xdr:row>
      <xdr:rowOff>115563</xdr:rowOff>
    </xdr:to>
    <xdr:cxnSp macro="">
      <xdr:nvCxnSpPr>
        <xdr:cNvPr id="117" name="直線コネクタ 116"/>
        <xdr:cNvCxnSpPr/>
      </xdr:nvCxnSpPr>
      <xdr:spPr>
        <a:xfrm>
          <a:off x="4546600" y="10059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91514</xdr:rowOff>
    </xdr:from>
    <xdr:ext cx="599010" cy="259045"/>
    <xdr:sp macro="" textlink="">
      <xdr:nvSpPr>
        <xdr:cNvPr id="118" name="総務費最大値テキスト"/>
        <xdr:cNvSpPr txBox="1"/>
      </xdr:nvSpPr>
      <xdr:spPr>
        <a:xfrm>
          <a:off x="4686300" y="8835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353,427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144837</xdr:rowOff>
    </xdr:from>
    <xdr:to>
      <xdr:col>24</xdr:col>
      <xdr:colOff>152400</xdr:colOff>
      <xdr:row>52</xdr:row>
      <xdr:rowOff>144837</xdr:rowOff>
    </xdr:to>
    <xdr:cxnSp macro="">
      <xdr:nvCxnSpPr>
        <xdr:cNvPr id="119" name="直線コネクタ 118"/>
        <xdr:cNvCxnSpPr/>
      </xdr:nvCxnSpPr>
      <xdr:spPr>
        <a:xfrm>
          <a:off x="4546600" y="9060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79494</xdr:rowOff>
    </xdr:from>
    <xdr:to>
      <xdr:col>24</xdr:col>
      <xdr:colOff>63500</xdr:colOff>
      <xdr:row>56</xdr:row>
      <xdr:rowOff>73253</xdr:rowOff>
    </xdr:to>
    <xdr:cxnSp macro="">
      <xdr:nvCxnSpPr>
        <xdr:cNvPr id="120" name="直線コネクタ 119"/>
        <xdr:cNvCxnSpPr/>
      </xdr:nvCxnSpPr>
      <xdr:spPr>
        <a:xfrm>
          <a:off x="3797300" y="9337794"/>
          <a:ext cx="838200" cy="336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35640</xdr:rowOff>
    </xdr:from>
    <xdr:ext cx="599010" cy="259045"/>
    <xdr:sp macro="" textlink="">
      <xdr:nvSpPr>
        <xdr:cNvPr id="121" name="総務費平均値テキスト"/>
        <xdr:cNvSpPr txBox="1"/>
      </xdr:nvSpPr>
      <xdr:spPr>
        <a:xfrm>
          <a:off x="4686300" y="98082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57213</xdr:rowOff>
    </xdr:from>
    <xdr:to>
      <xdr:col>24</xdr:col>
      <xdr:colOff>114300</xdr:colOff>
      <xdr:row>57</xdr:row>
      <xdr:rowOff>158813</xdr:rowOff>
    </xdr:to>
    <xdr:sp macro="" textlink="">
      <xdr:nvSpPr>
        <xdr:cNvPr id="122" name="フローチャート: 判断 121"/>
        <xdr:cNvSpPr/>
      </xdr:nvSpPr>
      <xdr:spPr>
        <a:xfrm>
          <a:off x="4584700" y="982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90721</xdr:rowOff>
    </xdr:from>
    <xdr:to>
      <xdr:col>19</xdr:col>
      <xdr:colOff>177800</xdr:colOff>
      <xdr:row>54</xdr:row>
      <xdr:rowOff>79494</xdr:rowOff>
    </xdr:to>
    <xdr:cxnSp macro="">
      <xdr:nvCxnSpPr>
        <xdr:cNvPr id="123" name="直線コネクタ 122"/>
        <xdr:cNvCxnSpPr/>
      </xdr:nvCxnSpPr>
      <xdr:spPr>
        <a:xfrm>
          <a:off x="2908300" y="9177571"/>
          <a:ext cx="889000" cy="16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85782</xdr:rowOff>
    </xdr:from>
    <xdr:to>
      <xdr:col>20</xdr:col>
      <xdr:colOff>38100</xdr:colOff>
      <xdr:row>58</xdr:row>
      <xdr:rowOff>15932</xdr:rowOff>
    </xdr:to>
    <xdr:sp macro="" textlink="">
      <xdr:nvSpPr>
        <xdr:cNvPr id="124" name="フローチャート: 判断 123"/>
        <xdr:cNvSpPr/>
      </xdr:nvSpPr>
      <xdr:spPr>
        <a:xfrm>
          <a:off x="3746500" y="9858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7059</xdr:rowOff>
    </xdr:from>
    <xdr:ext cx="534377" cy="259045"/>
    <xdr:sp macro="" textlink="">
      <xdr:nvSpPr>
        <xdr:cNvPr id="125" name="テキスト ボックス 124"/>
        <xdr:cNvSpPr txBox="1"/>
      </xdr:nvSpPr>
      <xdr:spPr>
        <a:xfrm>
          <a:off x="3530111" y="9951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90721</xdr:rowOff>
    </xdr:from>
    <xdr:to>
      <xdr:col>15</xdr:col>
      <xdr:colOff>50800</xdr:colOff>
      <xdr:row>55</xdr:row>
      <xdr:rowOff>62202</xdr:rowOff>
    </xdr:to>
    <xdr:cxnSp macro="">
      <xdr:nvCxnSpPr>
        <xdr:cNvPr id="126" name="直線コネクタ 125"/>
        <xdr:cNvCxnSpPr/>
      </xdr:nvCxnSpPr>
      <xdr:spPr>
        <a:xfrm flipV="1">
          <a:off x="2019300" y="9177571"/>
          <a:ext cx="889000" cy="31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85637</xdr:rowOff>
    </xdr:from>
    <xdr:to>
      <xdr:col>15</xdr:col>
      <xdr:colOff>101600</xdr:colOff>
      <xdr:row>58</xdr:row>
      <xdr:rowOff>15787</xdr:rowOff>
    </xdr:to>
    <xdr:sp macro="" textlink="">
      <xdr:nvSpPr>
        <xdr:cNvPr id="127" name="フローチャート: 判断 126"/>
        <xdr:cNvSpPr/>
      </xdr:nvSpPr>
      <xdr:spPr>
        <a:xfrm>
          <a:off x="2857500" y="9858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6914</xdr:rowOff>
    </xdr:from>
    <xdr:ext cx="534377" cy="259045"/>
    <xdr:sp macro="" textlink="">
      <xdr:nvSpPr>
        <xdr:cNvPr id="128" name="テキスト ボックス 127"/>
        <xdr:cNvSpPr txBox="1"/>
      </xdr:nvSpPr>
      <xdr:spPr>
        <a:xfrm>
          <a:off x="2641111" y="9951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162909</xdr:rowOff>
    </xdr:from>
    <xdr:to>
      <xdr:col>10</xdr:col>
      <xdr:colOff>114300</xdr:colOff>
      <xdr:row>55</xdr:row>
      <xdr:rowOff>62202</xdr:rowOff>
    </xdr:to>
    <xdr:cxnSp macro="">
      <xdr:nvCxnSpPr>
        <xdr:cNvPr id="129" name="直線コネクタ 128"/>
        <xdr:cNvCxnSpPr/>
      </xdr:nvCxnSpPr>
      <xdr:spPr>
        <a:xfrm>
          <a:off x="1130300" y="8735409"/>
          <a:ext cx="889000" cy="75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98057</xdr:rowOff>
    </xdr:from>
    <xdr:to>
      <xdr:col>10</xdr:col>
      <xdr:colOff>165100</xdr:colOff>
      <xdr:row>58</xdr:row>
      <xdr:rowOff>28207</xdr:rowOff>
    </xdr:to>
    <xdr:sp macro="" textlink="">
      <xdr:nvSpPr>
        <xdr:cNvPr id="130" name="フローチャート: 判断 129"/>
        <xdr:cNvSpPr/>
      </xdr:nvSpPr>
      <xdr:spPr>
        <a:xfrm>
          <a:off x="1968500" y="9870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19334</xdr:rowOff>
    </xdr:from>
    <xdr:ext cx="534377" cy="259045"/>
    <xdr:sp macro="" textlink="">
      <xdr:nvSpPr>
        <xdr:cNvPr id="131" name="テキスト ボックス 130"/>
        <xdr:cNvSpPr txBox="1"/>
      </xdr:nvSpPr>
      <xdr:spPr>
        <a:xfrm>
          <a:off x="1752111" y="9963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124502</xdr:rowOff>
    </xdr:from>
    <xdr:to>
      <xdr:col>6</xdr:col>
      <xdr:colOff>38100</xdr:colOff>
      <xdr:row>56</xdr:row>
      <xdr:rowOff>54652</xdr:rowOff>
    </xdr:to>
    <xdr:sp macro="" textlink="">
      <xdr:nvSpPr>
        <xdr:cNvPr id="132" name="フローチャート: 判断 131"/>
        <xdr:cNvSpPr/>
      </xdr:nvSpPr>
      <xdr:spPr>
        <a:xfrm>
          <a:off x="1079500" y="955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45779</xdr:rowOff>
    </xdr:from>
    <xdr:ext cx="599010" cy="259045"/>
    <xdr:sp macro="" textlink="">
      <xdr:nvSpPr>
        <xdr:cNvPr id="133" name="テキスト ボックス 132"/>
        <xdr:cNvSpPr txBox="1"/>
      </xdr:nvSpPr>
      <xdr:spPr>
        <a:xfrm>
          <a:off x="830795" y="9646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22453</xdr:rowOff>
    </xdr:from>
    <xdr:to>
      <xdr:col>24</xdr:col>
      <xdr:colOff>114300</xdr:colOff>
      <xdr:row>56</xdr:row>
      <xdr:rowOff>124053</xdr:rowOff>
    </xdr:to>
    <xdr:sp macro="" textlink="">
      <xdr:nvSpPr>
        <xdr:cNvPr id="139" name="楕円 138"/>
        <xdr:cNvSpPr/>
      </xdr:nvSpPr>
      <xdr:spPr>
        <a:xfrm>
          <a:off x="4584700" y="962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45330</xdr:rowOff>
    </xdr:from>
    <xdr:ext cx="599010" cy="259045"/>
    <xdr:sp macro="" textlink="">
      <xdr:nvSpPr>
        <xdr:cNvPr id="140" name="総務費該当値テキスト"/>
        <xdr:cNvSpPr txBox="1"/>
      </xdr:nvSpPr>
      <xdr:spPr>
        <a:xfrm>
          <a:off x="4686300" y="9475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28694</xdr:rowOff>
    </xdr:from>
    <xdr:to>
      <xdr:col>20</xdr:col>
      <xdr:colOff>38100</xdr:colOff>
      <xdr:row>54</xdr:row>
      <xdr:rowOff>130294</xdr:rowOff>
    </xdr:to>
    <xdr:sp macro="" textlink="">
      <xdr:nvSpPr>
        <xdr:cNvPr id="141" name="楕円 140"/>
        <xdr:cNvSpPr/>
      </xdr:nvSpPr>
      <xdr:spPr>
        <a:xfrm>
          <a:off x="3746500" y="928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146821</xdr:rowOff>
    </xdr:from>
    <xdr:ext cx="599010" cy="259045"/>
    <xdr:sp macro="" textlink="">
      <xdr:nvSpPr>
        <xdr:cNvPr id="142" name="テキスト ボックス 141"/>
        <xdr:cNvSpPr txBox="1"/>
      </xdr:nvSpPr>
      <xdr:spPr>
        <a:xfrm>
          <a:off x="3497795" y="9062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39921</xdr:rowOff>
    </xdr:from>
    <xdr:to>
      <xdr:col>15</xdr:col>
      <xdr:colOff>101600</xdr:colOff>
      <xdr:row>53</xdr:row>
      <xdr:rowOff>141521</xdr:rowOff>
    </xdr:to>
    <xdr:sp macro="" textlink="">
      <xdr:nvSpPr>
        <xdr:cNvPr id="143" name="楕円 142"/>
        <xdr:cNvSpPr/>
      </xdr:nvSpPr>
      <xdr:spPr>
        <a:xfrm>
          <a:off x="2857500" y="912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158048</xdr:rowOff>
    </xdr:from>
    <xdr:ext cx="599010" cy="259045"/>
    <xdr:sp macro="" textlink="">
      <xdr:nvSpPr>
        <xdr:cNvPr id="144" name="テキスト ボックス 143"/>
        <xdr:cNvSpPr txBox="1"/>
      </xdr:nvSpPr>
      <xdr:spPr>
        <a:xfrm>
          <a:off x="2608795" y="8901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11402</xdr:rowOff>
    </xdr:from>
    <xdr:to>
      <xdr:col>10</xdr:col>
      <xdr:colOff>165100</xdr:colOff>
      <xdr:row>55</xdr:row>
      <xdr:rowOff>113002</xdr:rowOff>
    </xdr:to>
    <xdr:sp macro="" textlink="">
      <xdr:nvSpPr>
        <xdr:cNvPr id="145" name="楕円 144"/>
        <xdr:cNvSpPr/>
      </xdr:nvSpPr>
      <xdr:spPr>
        <a:xfrm>
          <a:off x="1968500" y="944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129529</xdr:rowOff>
    </xdr:from>
    <xdr:ext cx="599010" cy="259045"/>
    <xdr:sp macro="" textlink="">
      <xdr:nvSpPr>
        <xdr:cNvPr id="146" name="テキスト ボックス 145"/>
        <xdr:cNvSpPr txBox="1"/>
      </xdr:nvSpPr>
      <xdr:spPr>
        <a:xfrm>
          <a:off x="1719795" y="9216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112109</xdr:rowOff>
    </xdr:from>
    <xdr:to>
      <xdr:col>6</xdr:col>
      <xdr:colOff>38100</xdr:colOff>
      <xdr:row>51</xdr:row>
      <xdr:rowOff>42259</xdr:rowOff>
    </xdr:to>
    <xdr:sp macro="" textlink="">
      <xdr:nvSpPr>
        <xdr:cNvPr id="147" name="楕円 146"/>
        <xdr:cNvSpPr/>
      </xdr:nvSpPr>
      <xdr:spPr>
        <a:xfrm>
          <a:off x="1079500" y="8684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58786</xdr:rowOff>
    </xdr:from>
    <xdr:ext cx="599010" cy="259045"/>
    <xdr:sp macro="" textlink="">
      <xdr:nvSpPr>
        <xdr:cNvPr id="148" name="テキスト ボックス 147"/>
        <xdr:cNvSpPr txBox="1"/>
      </xdr:nvSpPr>
      <xdr:spPr>
        <a:xfrm>
          <a:off x="830795" y="845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47988</xdr:rowOff>
    </xdr:from>
    <xdr:to>
      <xdr:col>24</xdr:col>
      <xdr:colOff>62865</xdr:colOff>
      <xdr:row>79</xdr:row>
      <xdr:rowOff>60398</xdr:rowOff>
    </xdr:to>
    <xdr:cxnSp macro="">
      <xdr:nvCxnSpPr>
        <xdr:cNvPr id="175" name="直線コネクタ 174"/>
        <xdr:cNvCxnSpPr/>
      </xdr:nvCxnSpPr>
      <xdr:spPr>
        <a:xfrm flipV="1">
          <a:off x="4633595" y="12220938"/>
          <a:ext cx="1270" cy="138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64225</xdr:rowOff>
    </xdr:from>
    <xdr:ext cx="599010" cy="259045"/>
    <xdr:sp macro="" textlink="">
      <xdr:nvSpPr>
        <xdr:cNvPr id="176" name="民生費最小値テキスト"/>
        <xdr:cNvSpPr txBox="1"/>
      </xdr:nvSpPr>
      <xdr:spPr>
        <a:xfrm>
          <a:off x="4686300" y="136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60398</xdr:rowOff>
    </xdr:from>
    <xdr:to>
      <xdr:col>24</xdr:col>
      <xdr:colOff>152400</xdr:colOff>
      <xdr:row>79</xdr:row>
      <xdr:rowOff>60398</xdr:rowOff>
    </xdr:to>
    <xdr:cxnSp macro="">
      <xdr:nvCxnSpPr>
        <xdr:cNvPr id="177" name="直線コネクタ 176"/>
        <xdr:cNvCxnSpPr/>
      </xdr:nvCxnSpPr>
      <xdr:spPr>
        <a:xfrm>
          <a:off x="4546600" y="1360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166115</xdr:rowOff>
    </xdr:from>
    <xdr:ext cx="599010" cy="259045"/>
    <xdr:sp macro="" textlink="">
      <xdr:nvSpPr>
        <xdr:cNvPr id="178" name="民生費最大値テキスト"/>
        <xdr:cNvSpPr txBox="1"/>
      </xdr:nvSpPr>
      <xdr:spPr>
        <a:xfrm>
          <a:off x="4686300" y="11996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280,675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47988</xdr:rowOff>
    </xdr:from>
    <xdr:to>
      <xdr:col>24</xdr:col>
      <xdr:colOff>152400</xdr:colOff>
      <xdr:row>71</xdr:row>
      <xdr:rowOff>47988</xdr:rowOff>
    </xdr:to>
    <xdr:cxnSp macro="">
      <xdr:nvCxnSpPr>
        <xdr:cNvPr id="179" name="直線コネクタ 178"/>
        <xdr:cNvCxnSpPr/>
      </xdr:nvCxnSpPr>
      <xdr:spPr>
        <a:xfrm>
          <a:off x="4546600" y="1222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111082</xdr:rowOff>
    </xdr:from>
    <xdr:to>
      <xdr:col>24</xdr:col>
      <xdr:colOff>63500</xdr:colOff>
      <xdr:row>76</xdr:row>
      <xdr:rowOff>78065</xdr:rowOff>
    </xdr:to>
    <xdr:cxnSp macro="">
      <xdr:nvCxnSpPr>
        <xdr:cNvPr id="180" name="直線コネクタ 179"/>
        <xdr:cNvCxnSpPr/>
      </xdr:nvCxnSpPr>
      <xdr:spPr>
        <a:xfrm flipV="1">
          <a:off x="3797300" y="12969832"/>
          <a:ext cx="838200" cy="138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65389</xdr:rowOff>
    </xdr:from>
    <xdr:ext cx="599010" cy="259045"/>
    <xdr:sp macro="" textlink="">
      <xdr:nvSpPr>
        <xdr:cNvPr id="181" name="民生費平均値テキスト"/>
        <xdr:cNvSpPr txBox="1"/>
      </xdr:nvSpPr>
      <xdr:spPr>
        <a:xfrm>
          <a:off x="4686300" y="130955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86962</xdr:rowOff>
    </xdr:from>
    <xdr:to>
      <xdr:col>24</xdr:col>
      <xdr:colOff>114300</xdr:colOff>
      <xdr:row>77</xdr:row>
      <xdr:rowOff>17112</xdr:rowOff>
    </xdr:to>
    <xdr:sp macro="" textlink="">
      <xdr:nvSpPr>
        <xdr:cNvPr id="182" name="フローチャート: 判断 181"/>
        <xdr:cNvSpPr/>
      </xdr:nvSpPr>
      <xdr:spPr>
        <a:xfrm>
          <a:off x="4584700" y="13117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78065</xdr:rowOff>
    </xdr:from>
    <xdr:to>
      <xdr:col>19</xdr:col>
      <xdr:colOff>177800</xdr:colOff>
      <xdr:row>77</xdr:row>
      <xdr:rowOff>56392</xdr:rowOff>
    </xdr:to>
    <xdr:cxnSp macro="">
      <xdr:nvCxnSpPr>
        <xdr:cNvPr id="183" name="直線コネクタ 182"/>
        <xdr:cNvCxnSpPr/>
      </xdr:nvCxnSpPr>
      <xdr:spPr>
        <a:xfrm flipV="1">
          <a:off x="2908300" y="13108265"/>
          <a:ext cx="889000" cy="14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26873</xdr:rowOff>
    </xdr:from>
    <xdr:to>
      <xdr:col>20</xdr:col>
      <xdr:colOff>38100</xdr:colOff>
      <xdr:row>77</xdr:row>
      <xdr:rowOff>128473</xdr:rowOff>
    </xdr:to>
    <xdr:sp macro="" textlink="">
      <xdr:nvSpPr>
        <xdr:cNvPr id="184" name="フローチャート: 判断 183"/>
        <xdr:cNvSpPr/>
      </xdr:nvSpPr>
      <xdr:spPr>
        <a:xfrm>
          <a:off x="3746500" y="13228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119600</xdr:rowOff>
    </xdr:from>
    <xdr:ext cx="599010" cy="259045"/>
    <xdr:sp macro="" textlink="">
      <xdr:nvSpPr>
        <xdr:cNvPr id="185" name="テキスト ボックス 184"/>
        <xdr:cNvSpPr txBox="1"/>
      </xdr:nvSpPr>
      <xdr:spPr>
        <a:xfrm>
          <a:off x="3497795" y="13321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131961</xdr:rowOff>
    </xdr:from>
    <xdr:to>
      <xdr:col>15</xdr:col>
      <xdr:colOff>50800</xdr:colOff>
      <xdr:row>77</xdr:row>
      <xdr:rowOff>56392</xdr:rowOff>
    </xdr:to>
    <xdr:cxnSp macro="">
      <xdr:nvCxnSpPr>
        <xdr:cNvPr id="186" name="直線コネクタ 185"/>
        <xdr:cNvCxnSpPr/>
      </xdr:nvCxnSpPr>
      <xdr:spPr>
        <a:xfrm>
          <a:off x="2019300" y="13162161"/>
          <a:ext cx="889000" cy="95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146779</xdr:rowOff>
    </xdr:from>
    <xdr:to>
      <xdr:col>15</xdr:col>
      <xdr:colOff>101600</xdr:colOff>
      <xdr:row>78</xdr:row>
      <xdr:rowOff>76929</xdr:rowOff>
    </xdr:to>
    <xdr:sp macro="" textlink="">
      <xdr:nvSpPr>
        <xdr:cNvPr id="187" name="フローチャート: 判断 186"/>
        <xdr:cNvSpPr/>
      </xdr:nvSpPr>
      <xdr:spPr>
        <a:xfrm>
          <a:off x="2857500" y="133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68056</xdr:rowOff>
    </xdr:from>
    <xdr:ext cx="599010" cy="259045"/>
    <xdr:sp macro="" textlink="">
      <xdr:nvSpPr>
        <xdr:cNvPr id="188" name="テキスト ボックス 187"/>
        <xdr:cNvSpPr txBox="1"/>
      </xdr:nvSpPr>
      <xdr:spPr>
        <a:xfrm>
          <a:off x="2608795" y="1344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131961</xdr:rowOff>
    </xdr:from>
    <xdr:to>
      <xdr:col>10</xdr:col>
      <xdr:colOff>114300</xdr:colOff>
      <xdr:row>78</xdr:row>
      <xdr:rowOff>113117</xdr:rowOff>
    </xdr:to>
    <xdr:cxnSp macro="">
      <xdr:nvCxnSpPr>
        <xdr:cNvPr id="189" name="直線コネクタ 188"/>
        <xdr:cNvCxnSpPr/>
      </xdr:nvCxnSpPr>
      <xdr:spPr>
        <a:xfrm flipV="1">
          <a:off x="1130300" y="13162161"/>
          <a:ext cx="889000" cy="32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44715</xdr:rowOff>
    </xdr:from>
    <xdr:to>
      <xdr:col>10</xdr:col>
      <xdr:colOff>165100</xdr:colOff>
      <xdr:row>77</xdr:row>
      <xdr:rowOff>146315</xdr:rowOff>
    </xdr:to>
    <xdr:sp macro="" textlink="">
      <xdr:nvSpPr>
        <xdr:cNvPr id="190" name="フローチャート: 判断 189"/>
        <xdr:cNvSpPr/>
      </xdr:nvSpPr>
      <xdr:spPr>
        <a:xfrm>
          <a:off x="1968500" y="1324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137442</xdr:rowOff>
    </xdr:from>
    <xdr:ext cx="599010" cy="259045"/>
    <xdr:sp macro="" textlink="">
      <xdr:nvSpPr>
        <xdr:cNvPr id="191" name="テキスト ボックス 190"/>
        <xdr:cNvSpPr txBox="1"/>
      </xdr:nvSpPr>
      <xdr:spPr>
        <a:xfrm>
          <a:off x="1719795" y="13339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144418</xdr:rowOff>
    </xdr:from>
    <xdr:to>
      <xdr:col>6</xdr:col>
      <xdr:colOff>38100</xdr:colOff>
      <xdr:row>79</xdr:row>
      <xdr:rowOff>74568</xdr:rowOff>
    </xdr:to>
    <xdr:sp macro="" textlink="">
      <xdr:nvSpPr>
        <xdr:cNvPr id="192" name="フローチャート: 判断 191"/>
        <xdr:cNvSpPr/>
      </xdr:nvSpPr>
      <xdr:spPr>
        <a:xfrm>
          <a:off x="1079500" y="135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65695</xdr:rowOff>
    </xdr:from>
    <xdr:ext cx="599010" cy="259045"/>
    <xdr:sp macro="" textlink="">
      <xdr:nvSpPr>
        <xdr:cNvPr id="193" name="テキスト ボックス 192"/>
        <xdr:cNvSpPr txBox="1"/>
      </xdr:nvSpPr>
      <xdr:spPr>
        <a:xfrm>
          <a:off x="830795" y="13610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60282</xdr:rowOff>
    </xdr:from>
    <xdr:to>
      <xdr:col>24</xdr:col>
      <xdr:colOff>114300</xdr:colOff>
      <xdr:row>75</xdr:row>
      <xdr:rowOff>161882</xdr:rowOff>
    </xdr:to>
    <xdr:sp macro="" textlink="">
      <xdr:nvSpPr>
        <xdr:cNvPr id="199" name="楕円 198"/>
        <xdr:cNvSpPr/>
      </xdr:nvSpPr>
      <xdr:spPr>
        <a:xfrm>
          <a:off x="4584700" y="1291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83159</xdr:rowOff>
    </xdr:from>
    <xdr:ext cx="599010" cy="259045"/>
    <xdr:sp macro="" textlink="">
      <xdr:nvSpPr>
        <xdr:cNvPr id="200" name="民生費該当値テキスト"/>
        <xdr:cNvSpPr txBox="1"/>
      </xdr:nvSpPr>
      <xdr:spPr>
        <a:xfrm>
          <a:off x="4686300" y="1277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27265</xdr:rowOff>
    </xdr:from>
    <xdr:to>
      <xdr:col>20</xdr:col>
      <xdr:colOff>38100</xdr:colOff>
      <xdr:row>76</xdr:row>
      <xdr:rowOff>128865</xdr:rowOff>
    </xdr:to>
    <xdr:sp macro="" textlink="">
      <xdr:nvSpPr>
        <xdr:cNvPr id="201" name="楕円 200"/>
        <xdr:cNvSpPr/>
      </xdr:nvSpPr>
      <xdr:spPr>
        <a:xfrm>
          <a:off x="3746500" y="13057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145392</xdr:rowOff>
    </xdr:from>
    <xdr:ext cx="599010" cy="259045"/>
    <xdr:sp macro="" textlink="">
      <xdr:nvSpPr>
        <xdr:cNvPr id="202" name="テキスト ボックス 201"/>
        <xdr:cNvSpPr txBox="1"/>
      </xdr:nvSpPr>
      <xdr:spPr>
        <a:xfrm>
          <a:off x="3497795" y="12832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5592</xdr:rowOff>
    </xdr:from>
    <xdr:to>
      <xdr:col>15</xdr:col>
      <xdr:colOff>101600</xdr:colOff>
      <xdr:row>77</xdr:row>
      <xdr:rowOff>107192</xdr:rowOff>
    </xdr:to>
    <xdr:sp macro="" textlink="">
      <xdr:nvSpPr>
        <xdr:cNvPr id="203" name="楕円 202"/>
        <xdr:cNvSpPr/>
      </xdr:nvSpPr>
      <xdr:spPr>
        <a:xfrm>
          <a:off x="2857500" y="13207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123719</xdr:rowOff>
    </xdr:from>
    <xdr:ext cx="599010" cy="259045"/>
    <xdr:sp macro="" textlink="">
      <xdr:nvSpPr>
        <xdr:cNvPr id="204" name="テキスト ボックス 203"/>
        <xdr:cNvSpPr txBox="1"/>
      </xdr:nvSpPr>
      <xdr:spPr>
        <a:xfrm>
          <a:off x="2608795" y="12982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81161</xdr:rowOff>
    </xdr:from>
    <xdr:to>
      <xdr:col>10</xdr:col>
      <xdr:colOff>165100</xdr:colOff>
      <xdr:row>77</xdr:row>
      <xdr:rowOff>11311</xdr:rowOff>
    </xdr:to>
    <xdr:sp macro="" textlink="">
      <xdr:nvSpPr>
        <xdr:cNvPr id="205" name="楕円 204"/>
        <xdr:cNvSpPr/>
      </xdr:nvSpPr>
      <xdr:spPr>
        <a:xfrm>
          <a:off x="1968500" y="1311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27837</xdr:rowOff>
    </xdr:from>
    <xdr:ext cx="599010" cy="259045"/>
    <xdr:sp macro="" textlink="">
      <xdr:nvSpPr>
        <xdr:cNvPr id="206" name="テキスト ボックス 205"/>
        <xdr:cNvSpPr txBox="1"/>
      </xdr:nvSpPr>
      <xdr:spPr>
        <a:xfrm>
          <a:off x="1719795" y="1288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62317</xdr:rowOff>
    </xdr:from>
    <xdr:to>
      <xdr:col>6</xdr:col>
      <xdr:colOff>38100</xdr:colOff>
      <xdr:row>78</xdr:row>
      <xdr:rowOff>163917</xdr:rowOff>
    </xdr:to>
    <xdr:sp macro="" textlink="">
      <xdr:nvSpPr>
        <xdr:cNvPr id="207" name="楕円 206"/>
        <xdr:cNvSpPr/>
      </xdr:nvSpPr>
      <xdr:spPr>
        <a:xfrm>
          <a:off x="1079500" y="13435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8994</xdr:rowOff>
    </xdr:from>
    <xdr:ext cx="599010" cy="259045"/>
    <xdr:sp macro="" textlink="">
      <xdr:nvSpPr>
        <xdr:cNvPr id="208" name="テキスト ボックス 207"/>
        <xdr:cNvSpPr txBox="1"/>
      </xdr:nvSpPr>
      <xdr:spPr>
        <a:xfrm>
          <a:off x="830795" y="13210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9" name="テキスト ボックス 218"/>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5" name="テキスト ボックス 224"/>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122162</xdr:rowOff>
    </xdr:from>
    <xdr:to>
      <xdr:col>24</xdr:col>
      <xdr:colOff>62865</xdr:colOff>
      <xdr:row>99</xdr:row>
      <xdr:rowOff>37236</xdr:rowOff>
    </xdr:to>
    <xdr:cxnSp macro="">
      <xdr:nvCxnSpPr>
        <xdr:cNvPr id="233" name="直線コネクタ 232"/>
        <xdr:cNvCxnSpPr/>
      </xdr:nvCxnSpPr>
      <xdr:spPr>
        <a:xfrm flipV="1">
          <a:off x="4633595" y="15381212"/>
          <a:ext cx="1270" cy="1629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41063</xdr:rowOff>
    </xdr:from>
    <xdr:ext cx="534377" cy="259045"/>
    <xdr:sp macro="" textlink="">
      <xdr:nvSpPr>
        <xdr:cNvPr id="234" name="衛生費最小値テキスト"/>
        <xdr:cNvSpPr txBox="1"/>
      </xdr:nvSpPr>
      <xdr:spPr>
        <a:xfrm>
          <a:off x="4686300" y="1701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37236</xdr:rowOff>
    </xdr:from>
    <xdr:to>
      <xdr:col>24</xdr:col>
      <xdr:colOff>152400</xdr:colOff>
      <xdr:row>99</xdr:row>
      <xdr:rowOff>37236</xdr:rowOff>
    </xdr:to>
    <xdr:cxnSp macro="">
      <xdr:nvCxnSpPr>
        <xdr:cNvPr id="235" name="直線コネクタ 234"/>
        <xdr:cNvCxnSpPr/>
      </xdr:nvCxnSpPr>
      <xdr:spPr>
        <a:xfrm>
          <a:off x="4546600" y="17010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68839</xdr:rowOff>
    </xdr:from>
    <xdr:ext cx="599010" cy="259045"/>
    <xdr:sp macro="" textlink="">
      <xdr:nvSpPr>
        <xdr:cNvPr id="236" name="衛生費最大値テキスト"/>
        <xdr:cNvSpPr txBox="1"/>
      </xdr:nvSpPr>
      <xdr:spPr>
        <a:xfrm>
          <a:off x="4686300" y="1515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158,881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122162</xdr:rowOff>
    </xdr:from>
    <xdr:to>
      <xdr:col>24</xdr:col>
      <xdr:colOff>152400</xdr:colOff>
      <xdr:row>89</xdr:row>
      <xdr:rowOff>122162</xdr:rowOff>
    </xdr:to>
    <xdr:cxnSp macro="">
      <xdr:nvCxnSpPr>
        <xdr:cNvPr id="237" name="直線コネクタ 236"/>
        <xdr:cNvCxnSpPr/>
      </xdr:nvCxnSpPr>
      <xdr:spPr>
        <a:xfrm>
          <a:off x="4546600" y="1538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106642</xdr:rowOff>
    </xdr:from>
    <xdr:to>
      <xdr:col>24</xdr:col>
      <xdr:colOff>63500</xdr:colOff>
      <xdr:row>97</xdr:row>
      <xdr:rowOff>142990</xdr:rowOff>
    </xdr:to>
    <xdr:cxnSp macro="">
      <xdr:nvCxnSpPr>
        <xdr:cNvPr id="238" name="直線コネクタ 237"/>
        <xdr:cNvCxnSpPr/>
      </xdr:nvCxnSpPr>
      <xdr:spPr>
        <a:xfrm flipV="1">
          <a:off x="3797300" y="16737292"/>
          <a:ext cx="838200" cy="3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156773</xdr:rowOff>
    </xdr:from>
    <xdr:ext cx="534377" cy="259045"/>
    <xdr:sp macro="" textlink="">
      <xdr:nvSpPr>
        <xdr:cNvPr id="239" name="衛生費平均値テキスト"/>
        <xdr:cNvSpPr txBox="1"/>
      </xdr:nvSpPr>
      <xdr:spPr>
        <a:xfrm>
          <a:off x="4686300" y="16444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133896</xdr:rowOff>
    </xdr:from>
    <xdr:to>
      <xdr:col>24</xdr:col>
      <xdr:colOff>114300</xdr:colOff>
      <xdr:row>97</xdr:row>
      <xdr:rowOff>64046</xdr:rowOff>
    </xdr:to>
    <xdr:sp macro="" textlink="">
      <xdr:nvSpPr>
        <xdr:cNvPr id="240" name="フローチャート: 判断 239"/>
        <xdr:cNvSpPr/>
      </xdr:nvSpPr>
      <xdr:spPr>
        <a:xfrm>
          <a:off x="4584700" y="1659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13030</xdr:rowOff>
    </xdr:from>
    <xdr:to>
      <xdr:col>19</xdr:col>
      <xdr:colOff>177800</xdr:colOff>
      <xdr:row>97</xdr:row>
      <xdr:rowOff>142990</xdr:rowOff>
    </xdr:to>
    <xdr:cxnSp macro="">
      <xdr:nvCxnSpPr>
        <xdr:cNvPr id="241" name="直線コネクタ 240"/>
        <xdr:cNvCxnSpPr/>
      </xdr:nvCxnSpPr>
      <xdr:spPr>
        <a:xfrm>
          <a:off x="2908300" y="16643680"/>
          <a:ext cx="889000" cy="129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12725</xdr:rowOff>
    </xdr:from>
    <xdr:to>
      <xdr:col>20</xdr:col>
      <xdr:colOff>38100</xdr:colOff>
      <xdr:row>97</xdr:row>
      <xdr:rowOff>114325</xdr:rowOff>
    </xdr:to>
    <xdr:sp macro="" textlink="">
      <xdr:nvSpPr>
        <xdr:cNvPr id="242" name="フローチャート: 判断 241"/>
        <xdr:cNvSpPr/>
      </xdr:nvSpPr>
      <xdr:spPr>
        <a:xfrm>
          <a:off x="3746500" y="1664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130852</xdr:rowOff>
    </xdr:from>
    <xdr:ext cx="534377" cy="259045"/>
    <xdr:sp macro="" textlink="">
      <xdr:nvSpPr>
        <xdr:cNvPr id="243" name="テキスト ボックス 242"/>
        <xdr:cNvSpPr txBox="1"/>
      </xdr:nvSpPr>
      <xdr:spPr>
        <a:xfrm>
          <a:off x="3530111" y="1641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13030</xdr:rowOff>
    </xdr:from>
    <xdr:to>
      <xdr:col>15</xdr:col>
      <xdr:colOff>50800</xdr:colOff>
      <xdr:row>97</xdr:row>
      <xdr:rowOff>36080</xdr:rowOff>
    </xdr:to>
    <xdr:cxnSp macro="">
      <xdr:nvCxnSpPr>
        <xdr:cNvPr id="244" name="直線コネクタ 243"/>
        <xdr:cNvCxnSpPr/>
      </xdr:nvCxnSpPr>
      <xdr:spPr>
        <a:xfrm flipV="1">
          <a:off x="2019300" y="16643680"/>
          <a:ext cx="889000" cy="23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154953</xdr:rowOff>
    </xdr:from>
    <xdr:to>
      <xdr:col>15</xdr:col>
      <xdr:colOff>101600</xdr:colOff>
      <xdr:row>97</xdr:row>
      <xdr:rowOff>85103</xdr:rowOff>
    </xdr:to>
    <xdr:sp macro="" textlink="">
      <xdr:nvSpPr>
        <xdr:cNvPr id="245" name="フローチャート: 判断 244"/>
        <xdr:cNvSpPr/>
      </xdr:nvSpPr>
      <xdr:spPr>
        <a:xfrm>
          <a:off x="2857500" y="1661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76230</xdr:rowOff>
    </xdr:from>
    <xdr:ext cx="534377" cy="259045"/>
    <xdr:sp macro="" textlink="">
      <xdr:nvSpPr>
        <xdr:cNvPr id="246" name="テキスト ボックス 245"/>
        <xdr:cNvSpPr txBox="1"/>
      </xdr:nvSpPr>
      <xdr:spPr>
        <a:xfrm>
          <a:off x="2641111" y="1670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36080</xdr:rowOff>
    </xdr:from>
    <xdr:to>
      <xdr:col>10</xdr:col>
      <xdr:colOff>114300</xdr:colOff>
      <xdr:row>97</xdr:row>
      <xdr:rowOff>152933</xdr:rowOff>
    </xdr:to>
    <xdr:cxnSp macro="">
      <xdr:nvCxnSpPr>
        <xdr:cNvPr id="247" name="直線コネクタ 246"/>
        <xdr:cNvCxnSpPr/>
      </xdr:nvCxnSpPr>
      <xdr:spPr>
        <a:xfrm flipV="1">
          <a:off x="1130300" y="16666730"/>
          <a:ext cx="889000" cy="1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7696</xdr:rowOff>
    </xdr:from>
    <xdr:to>
      <xdr:col>10</xdr:col>
      <xdr:colOff>165100</xdr:colOff>
      <xdr:row>97</xdr:row>
      <xdr:rowOff>109296</xdr:rowOff>
    </xdr:to>
    <xdr:sp macro="" textlink="">
      <xdr:nvSpPr>
        <xdr:cNvPr id="248" name="フローチャート: 判断 247"/>
        <xdr:cNvSpPr/>
      </xdr:nvSpPr>
      <xdr:spPr>
        <a:xfrm>
          <a:off x="1968500" y="1663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100423</xdr:rowOff>
    </xdr:from>
    <xdr:ext cx="534377" cy="259045"/>
    <xdr:sp macro="" textlink="">
      <xdr:nvSpPr>
        <xdr:cNvPr id="249" name="テキスト ボックス 248"/>
        <xdr:cNvSpPr txBox="1"/>
      </xdr:nvSpPr>
      <xdr:spPr>
        <a:xfrm>
          <a:off x="1752111" y="1673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105333</xdr:rowOff>
    </xdr:from>
    <xdr:to>
      <xdr:col>6</xdr:col>
      <xdr:colOff>38100</xdr:colOff>
      <xdr:row>98</xdr:row>
      <xdr:rowOff>35483</xdr:rowOff>
    </xdr:to>
    <xdr:sp macro="" textlink="">
      <xdr:nvSpPr>
        <xdr:cNvPr id="250" name="フローチャート: 判断 249"/>
        <xdr:cNvSpPr/>
      </xdr:nvSpPr>
      <xdr:spPr>
        <a:xfrm>
          <a:off x="1079500" y="16735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26610</xdr:rowOff>
    </xdr:from>
    <xdr:ext cx="534377" cy="259045"/>
    <xdr:sp macro="" textlink="">
      <xdr:nvSpPr>
        <xdr:cNvPr id="251" name="テキスト ボックス 250"/>
        <xdr:cNvSpPr txBox="1"/>
      </xdr:nvSpPr>
      <xdr:spPr>
        <a:xfrm>
          <a:off x="863111" y="16828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55842</xdr:rowOff>
    </xdr:from>
    <xdr:to>
      <xdr:col>24</xdr:col>
      <xdr:colOff>114300</xdr:colOff>
      <xdr:row>97</xdr:row>
      <xdr:rowOff>157442</xdr:rowOff>
    </xdr:to>
    <xdr:sp macro="" textlink="">
      <xdr:nvSpPr>
        <xdr:cNvPr id="257" name="楕円 256"/>
        <xdr:cNvSpPr/>
      </xdr:nvSpPr>
      <xdr:spPr>
        <a:xfrm>
          <a:off x="4584700" y="16686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34269</xdr:rowOff>
    </xdr:from>
    <xdr:ext cx="534377" cy="259045"/>
    <xdr:sp macro="" textlink="">
      <xdr:nvSpPr>
        <xdr:cNvPr id="258" name="衛生費該当値テキスト"/>
        <xdr:cNvSpPr txBox="1"/>
      </xdr:nvSpPr>
      <xdr:spPr>
        <a:xfrm>
          <a:off x="4686300" y="16664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92190</xdr:rowOff>
    </xdr:from>
    <xdr:to>
      <xdr:col>20</xdr:col>
      <xdr:colOff>38100</xdr:colOff>
      <xdr:row>98</xdr:row>
      <xdr:rowOff>22340</xdr:rowOff>
    </xdr:to>
    <xdr:sp macro="" textlink="">
      <xdr:nvSpPr>
        <xdr:cNvPr id="259" name="楕円 258"/>
        <xdr:cNvSpPr/>
      </xdr:nvSpPr>
      <xdr:spPr>
        <a:xfrm>
          <a:off x="3746500" y="1672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13467</xdr:rowOff>
    </xdr:from>
    <xdr:ext cx="534377" cy="259045"/>
    <xdr:sp macro="" textlink="">
      <xdr:nvSpPr>
        <xdr:cNvPr id="260" name="テキスト ボックス 259"/>
        <xdr:cNvSpPr txBox="1"/>
      </xdr:nvSpPr>
      <xdr:spPr>
        <a:xfrm>
          <a:off x="3530111" y="1681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133680</xdr:rowOff>
    </xdr:from>
    <xdr:to>
      <xdr:col>15</xdr:col>
      <xdr:colOff>101600</xdr:colOff>
      <xdr:row>97</xdr:row>
      <xdr:rowOff>63830</xdr:rowOff>
    </xdr:to>
    <xdr:sp macro="" textlink="">
      <xdr:nvSpPr>
        <xdr:cNvPr id="261" name="楕円 260"/>
        <xdr:cNvSpPr/>
      </xdr:nvSpPr>
      <xdr:spPr>
        <a:xfrm>
          <a:off x="2857500" y="1659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80357</xdr:rowOff>
    </xdr:from>
    <xdr:ext cx="534377" cy="259045"/>
    <xdr:sp macro="" textlink="">
      <xdr:nvSpPr>
        <xdr:cNvPr id="262" name="テキスト ボックス 261"/>
        <xdr:cNvSpPr txBox="1"/>
      </xdr:nvSpPr>
      <xdr:spPr>
        <a:xfrm>
          <a:off x="2641111" y="16368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156730</xdr:rowOff>
    </xdr:from>
    <xdr:to>
      <xdr:col>10</xdr:col>
      <xdr:colOff>165100</xdr:colOff>
      <xdr:row>97</xdr:row>
      <xdr:rowOff>86880</xdr:rowOff>
    </xdr:to>
    <xdr:sp macro="" textlink="">
      <xdr:nvSpPr>
        <xdr:cNvPr id="263" name="楕円 262"/>
        <xdr:cNvSpPr/>
      </xdr:nvSpPr>
      <xdr:spPr>
        <a:xfrm>
          <a:off x="1968500" y="1661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103407</xdr:rowOff>
    </xdr:from>
    <xdr:ext cx="534377" cy="259045"/>
    <xdr:sp macro="" textlink="">
      <xdr:nvSpPr>
        <xdr:cNvPr id="264" name="テキスト ボックス 263"/>
        <xdr:cNvSpPr txBox="1"/>
      </xdr:nvSpPr>
      <xdr:spPr>
        <a:xfrm>
          <a:off x="1752111" y="16391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102133</xdr:rowOff>
    </xdr:from>
    <xdr:to>
      <xdr:col>6</xdr:col>
      <xdr:colOff>38100</xdr:colOff>
      <xdr:row>98</xdr:row>
      <xdr:rowOff>32283</xdr:rowOff>
    </xdr:to>
    <xdr:sp macro="" textlink="">
      <xdr:nvSpPr>
        <xdr:cNvPr id="265" name="楕円 264"/>
        <xdr:cNvSpPr/>
      </xdr:nvSpPr>
      <xdr:spPr>
        <a:xfrm>
          <a:off x="1079500" y="16732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48810</xdr:rowOff>
    </xdr:from>
    <xdr:ext cx="534377" cy="259045"/>
    <xdr:sp macro="" textlink="">
      <xdr:nvSpPr>
        <xdr:cNvPr id="266" name="テキスト ボックス 265"/>
        <xdr:cNvSpPr txBox="1"/>
      </xdr:nvSpPr>
      <xdr:spPr>
        <a:xfrm>
          <a:off x="863111" y="16508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0" name="テキスト ボックス 279"/>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2" name="テキスト ボックス 281"/>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4" name="テキスト ボックス 283"/>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6" name="テキスト ボックス 285"/>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8" name="テキスト ボックス 287"/>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0" name="テキスト ボックス 289"/>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15929</xdr:rowOff>
    </xdr:from>
    <xdr:to>
      <xdr:col>54</xdr:col>
      <xdr:colOff>189865</xdr:colOff>
      <xdr:row>39</xdr:row>
      <xdr:rowOff>98878</xdr:rowOff>
    </xdr:to>
    <xdr:cxnSp macro="">
      <xdr:nvCxnSpPr>
        <xdr:cNvPr id="292" name="直線コネクタ 291"/>
        <xdr:cNvCxnSpPr/>
      </xdr:nvCxnSpPr>
      <xdr:spPr>
        <a:xfrm flipV="1">
          <a:off x="10475595" y="5159429"/>
          <a:ext cx="1270" cy="1625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3"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4" name="直線コネクタ 293"/>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134056</xdr:rowOff>
    </xdr:from>
    <xdr:ext cx="469744" cy="259045"/>
    <xdr:sp macro="" textlink="">
      <xdr:nvSpPr>
        <xdr:cNvPr id="295" name="労働費最大値テキスト"/>
        <xdr:cNvSpPr txBox="1"/>
      </xdr:nvSpPr>
      <xdr:spPr>
        <a:xfrm>
          <a:off x="10528300" y="493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15929</xdr:rowOff>
    </xdr:from>
    <xdr:to>
      <xdr:col>55</xdr:col>
      <xdr:colOff>88900</xdr:colOff>
      <xdr:row>30</xdr:row>
      <xdr:rowOff>15929</xdr:rowOff>
    </xdr:to>
    <xdr:cxnSp macro="">
      <xdr:nvCxnSpPr>
        <xdr:cNvPr id="296" name="直線コネクタ 295"/>
        <xdr:cNvCxnSpPr/>
      </xdr:nvCxnSpPr>
      <xdr:spPr>
        <a:xfrm>
          <a:off x="10388600" y="515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42708</xdr:rowOff>
    </xdr:from>
    <xdr:to>
      <xdr:col>55</xdr:col>
      <xdr:colOff>0</xdr:colOff>
      <xdr:row>34</xdr:row>
      <xdr:rowOff>74712</xdr:rowOff>
    </xdr:to>
    <xdr:cxnSp macro="">
      <xdr:nvCxnSpPr>
        <xdr:cNvPr id="297" name="直線コネクタ 296"/>
        <xdr:cNvCxnSpPr/>
      </xdr:nvCxnSpPr>
      <xdr:spPr>
        <a:xfrm flipV="1">
          <a:off x="9639300" y="587200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45120</xdr:rowOff>
    </xdr:from>
    <xdr:ext cx="378565" cy="259045"/>
    <xdr:sp macro="" textlink="">
      <xdr:nvSpPr>
        <xdr:cNvPr id="298" name="労働費平均値テキスト"/>
        <xdr:cNvSpPr txBox="1"/>
      </xdr:nvSpPr>
      <xdr:spPr>
        <a:xfrm>
          <a:off x="10528300" y="63887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66693</xdr:rowOff>
    </xdr:from>
    <xdr:to>
      <xdr:col>55</xdr:col>
      <xdr:colOff>50800</xdr:colOff>
      <xdr:row>37</xdr:row>
      <xdr:rowOff>168294</xdr:rowOff>
    </xdr:to>
    <xdr:sp macro="" textlink="">
      <xdr:nvSpPr>
        <xdr:cNvPr id="299" name="フローチャート: 判断 298"/>
        <xdr:cNvSpPr/>
      </xdr:nvSpPr>
      <xdr:spPr>
        <a:xfrm>
          <a:off x="10426700" y="64103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74712</xdr:rowOff>
    </xdr:from>
    <xdr:to>
      <xdr:col>50</xdr:col>
      <xdr:colOff>114300</xdr:colOff>
      <xdr:row>34</xdr:row>
      <xdr:rowOff>89734</xdr:rowOff>
    </xdr:to>
    <xdr:cxnSp macro="">
      <xdr:nvCxnSpPr>
        <xdr:cNvPr id="300" name="直線コネクタ 299"/>
        <xdr:cNvCxnSpPr/>
      </xdr:nvCxnSpPr>
      <xdr:spPr>
        <a:xfrm flipV="1">
          <a:off x="8750300" y="5904012"/>
          <a:ext cx="889000" cy="15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77796</xdr:rowOff>
    </xdr:from>
    <xdr:to>
      <xdr:col>50</xdr:col>
      <xdr:colOff>165100</xdr:colOff>
      <xdr:row>38</xdr:row>
      <xdr:rowOff>7947</xdr:rowOff>
    </xdr:to>
    <xdr:sp macro="" textlink="">
      <xdr:nvSpPr>
        <xdr:cNvPr id="301" name="フローチャート: 判断 300"/>
        <xdr:cNvSpPr/>
      </xdr:nvSpPr>
      <xdr:spPr>
        <a:xfrm>
          <a:off x="95885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170524</xdr:rowOff>
    </xdr:from>
    <xdr:ext cx="378565" cy="259045"/>
    <xdr:sp macro="" textlink="">
      <xdr:nvSpPr>
        <xdr:cNvPr id="302" name="テキスト ボックス 301"/>
        <xdr:cNvSpPr txBox="1"/>
      </xdr:nvSpPr>
      <xdr:spPr>
        <a:xfrm>
          <a:off x="9450017" y="6514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46954</xdr:rowOff>
    </xdr:from>
    <xdr:to>
      <xdr:col>45</xdr:col>
      <xdr:colOff>177800</xdr:colOff>
      <xdr:row>34</xdr:row>
      <xdr:rowOff>89734</xdr:rowOff>
    </xdr:to>
    <xdr:cxnSp macro="">
      <xdr:nvCxnSpPr>
        <xdr:cNvPr id="303" name="直線コネクタ 302"/>
        <xdr:cNvCxnSpPr/>
      </xdr:nvCxnSpPr>
      <xdr:spPr>
        <a:xfrm>
          <a:off x="7861300" y="5876254"/>
          <a:ext cx="889000" cy="42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95431</xdr:rowOff>
    </xdr:from>
    <xdr:to>
      <xdr:col>46</xdr:col>
      <xdr:colOff>38100</xdr:colOff>
      <xdr:row>38</xdr:row>
      <xdr:rowOff>25581</xdr:rowOff>
    </xdr:to>
    <xdr:sp macro="" textlink="">
      <xdr:nvSpPr>
        <xdr:cNvPr id="304" name="フローチャート: 判断 303"/>
        <xdr:cNvSpPr/>
      </xdr:nvSpPr>
      <xdr:spPr>
        <a:xfrm>
          <a:off x="8699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16708</xdr:rowOff>
    </xdr:from>
    <xdr:ext cx="378565" cy="259045"/>
    <xdr:sp macro="" textlink="">
      <xdr:nvSpPr>
        <xdr:cNvPr id="305" name="テキスト ボックス 304"/>
        <xdr:cNvSpPr txBox="1"/>
      </xdr:nvSpPr>
      <xdr:spPr>
        <a:xfrm>
          <a:off x="8561017" y="6531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27686</xdr:rowOff>
    </xdr:from>
    <xdr:to>
      <xdr:col>41</xdr:col>
      <xdr:colOff>50800</xdr:colOff>
      <xdr:row>34</xdr:row>
      <xdr:rowOff>46954</xdr:rowOff>
    </xdr:to>
    <xdr:cxnSp macro="">
      <xdr:nvCxnSpPr>
        <xdr:cNvPr id="306" name="直線コネクタ 305"/>
        <xdr:cNvCxnSpPr/>
      </xdr:nvCxnSpPr>
      <xdr:spPr>
        <a:xfrm>
          <a:off x="6972300" y="5856986"/>
          <a:ext cx="889000" cy="19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70612</xdr:rowOff>
    </xdr:from>
    <xdr:to>
      <xdr:col>41</xdr:col>
      <xdr:colOff>101600</xdr:colOff>
      <xdr:row>38</xdr:row>
      <xdr:rowOff>762</xdr:rowOff>
    </xdr:to>
    <xdr:sp macro="" textlink="">
      <xdr:nvSpPr>
        <xdr:cNvPr id="307" name="フローチャート: 判断 306"/>
        <xdr:cNvSpPr/>
      </xdr:nvSpPr>
      <xdr:spPr>
        <a:xfrm>
          <a:off x="7810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163339</xdr:rowOff>
    </xdr:from>
    <xdr:ext cx="378565" cy="259045"/>
    <xdr:sp macro="" textlink="">
      <xdr:nvSpPr>
        <xdr:cNvPr id="308" name="テキスト ボックス 307"/>
        <xdr:cNvSpPr txBox="1"/>
      </xdr:nvSpPr>
      <xdr:spPr>
        <a:xfrm>
          <a:off x="7672017" y="65069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36975</xdr:rowOff>
    </xdr:from>
    <xdr:to>
      <xdr:col>36</xdr:col>
      <xdr:colOff>165100</xdr:colOff>
      <xdr:row>37</xdr:row>
      <xdr:rowOff>138575</xdr:rowOff>
    </xdr:to>
    <xdr:sp macro="" textlink="">
      <xdr:nvSpPr>
        <xdr:cNvPr id="309" name="フローチャート: 判断 308"/>
        <xdr:cNvSpPr/>
      </xdr:nvSpPr>
      <xdr:spPr>
        <a:xfrm>
          <a:off x="6921500" y="63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129702</xdr:rowOff>
    </xdr:from>
    <xdr:ext cx="469744" cy="259045"/>
    <xdr:sp macro="" textlink="">
      <xdr:nvSpPr>
        <xdr:cNvPr id="310" name="テキスト ボックス 309"/>
        <xdr:cNvSpPr txBox="1"/>
      </xdr:nvSpPr>
      <xdr:spPr>
        <a:xfrm>
          <a:off x="6737428" y="6473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163358</xdr:rowOff>
    </xdr:from>
    <xdr:to>
      <xdr:col>55</xdr:col>
      <xdr:colOff>50800</xdr:colOff>
      <xdr:row>34</xdr:row>
      <xdr:rowOff>93508</xdr:rowOff>
    </xdr:to>
    <xdr:sp macro="" textlink="">
      <xdr:nvSpPr>
        <xdr:cNvPr id="316" name="楕円 315"/>
        <xdr:cNvSpPr/>
      </xdr:nvSpPr>
      <xdr:spPr>
        <a:xfrm>
          <a:off x="10426700" y="5821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14785</xdr:rowOff>
    </xdr:from>
    <xdr:ext cx="469744" cy="259045"/>
    <xdr:sp macro="" textlink="">
      <xdr:nvSpPr>
        <xdr:cNvPr id="317" name="労働費該当値テキスト"/>
        <xdr:cNvSpPr txBox="1"/>
      </xdr:nvSpPr>
      <xdr:spPr>
        <a:xfrm>
          <a:off x="10528300" y="567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23912</xdr:rowOff>
    </xdr:from>
    <xdr:to>
      <xdr:col>50</xdr:col>
      <xdr:colOff>165100</xdr:colOff>
      <xdr:row>34</xdr:row>
      <xdr:rowOff>125512</xdr:rowOff>
    </xdr:to>
    <xdr:sp macro="" textlink="">
      <xdr:nvSpPr>
        <xdr:cNvPr id="318" name="楕円 317"/>
        <xdr:cNvSpPr/>
      </xdr:nvSpPr>
      <xdr:spPr>
        <a:xfrm>
          <a:off x="9588500" y="585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32</xdr:row>
      <xdr:rowOff>142039</xdr:rowOff>
    </xdr:from>
    <xdr:ext cx="469744" cy="259045"/>
    <xdr:sp macro="" textlink="">
      <xdr:nvSpPr>
        <xdr:cNvPr id="319" name="テキスト ボックス 318"/>
        <xdr:cNvSpPr txBox="1"/>
      </xdr:nvSpPr>
      <xdr:spPr>
        <a:xfrm>
          <a:off x="9404428" y="5628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38934</xdr:rowOff>
    </xdr:from>
    <xdr:to>
      <xdr:col>46</xdr:col>
      <xdr:colOff>38100</xdr:colOff>
      <xdr:row>34</xdr:row>
      <xdr:rowOff>140534</xdr:rowOff>
    </xdr:to>
    <xdr:sp macro="" textlink="">
      <xdr:nvSpPr>
        <xdr:cNvPr id="320" name="楕円 319"/>
        <xdr:cNvSpPr/>
      </xdr:nvSpPr>
      <xdr:spPr>
        <a:xfrm>
          <a:off x="8699500" y="586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32</xdr:row>
      <xdr:rowOff>157061</xdr:rowOff>
    </xdr:from>
    <xdr:ext cx="469744" cy="259045"/>
    <xdr:sp macro="" textlink="">
      <xdr:nvSpPr>
        <xdr:cNvPr id="321" name="テキスト ボックス 320"/>
        <xdr:cNvSpPr txBox="1"/>
      </xdr:nvSpPr>
      <xdr:spPr>
        <a:xfrm>
          <a:off x="8515428" y="564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167604</xdr:rowOff>
    </xdr:from>
    <xdr:to>
      <xdr:col>41</xdr:col>
      <xdr:colOff>101600</xdr:colOff>
      <xdr:row>34</xdr:row>
      <xdr:rowOff>97754</xdr:rowOff>
    </xdr:to>
    <xdr:sp macro="" textlink="">
      <xdr:nvSpPr>
        <xdr:cNvPr id="322" name="楕円 321"/>
        <xdr:cNvSpPr/>
      </xdr:nvSpPr>
      <xdr:spPr>
        <a:xfrm>
          <a:off x="7810500" y="58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32</xdr:row>
      <xdr:rowOff>114281</xdr:rowOff>
    </xdr:from>
    <xdr:ext cx="469744" cy="259045"/>
    <xdr:sp macro="" textlink="">
      <xdr:nvSpPr>
        <xdr:cNvPr id="323" name="テキスト ボックス 322"/>
        <xdr:cNvSpPr txBox="1"/>
      </xdr:nvSpPr>
      <xdr:spPr>
        <a:xfrm>
          <a:off x="7626428" y="5600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148336</xdr:rowOff>
    </xdr:from>
    <xdr:to>
      <xdr:col>36</xdr:col>
      <xdr:colOff>165100</xdr:colOff>
      <xdr:row>34</xdr:row>
      <xdr:rowOff>78486</xdr:rowOff>
    </xdr:to>
    <xdr:sp macro="" textlink="">
      <xdr:nvSpPr>
        <xdr:cNvPr id="324" name="楕円 323"/>
        <xdr:cNvSpPr/>
      </xdr:nvSpPr>
      <xdr:spPr>
        <a:xfrm>
          <a:off x="6921500" y="5806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32</xdr:row>
      <xdr:rowOff>95013</xdr:rowOff>
    </xdr:from>
    <xdr:ext cx="469744" cy="259045"/>
    <xdr:sp macro="" textlink="">
      <xdr:nvSpPr>
        <xdr:cNvPr id="325" name="テキスト ボックス 324"/>
        <xdr:cNvSpPr txBox="1"/>
      </xdr:nvSpPr>
      <xdr:spPr>
        <a:xfrm>
          <a:off x="6737428" y="5581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7" name="テキスト ボックス 336"/>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3" name="テキスト ボックス 342"/>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5" name="テキスト ボックス 344"/>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149072</xdr:rowOff>
    </xdr:from>
    <xdr:to>
      <xdr:col>54</xdr:col>
      <xdr:colOff>189865</xdr:colOff>
      <xdr:row>59</xdr:row>
      <xdr:rowOff>27019</xdr:rowOff>
    </xdr:to>
    <xdr:cxnSp macro="">
      <xdr:nvCxnSpPr>
        <xdr:cNvPr id="349" name="直線コネクタ 348"/>
        <xdr:cNvCxnSpPr/>
      </xdr:nvCxnSpPr>
      <xdr:spPr>
        <a:xfrm flipV="1">
          <a:off x="10475595" y="8893022"/>
          <a:ext cx="1270" cy="12495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30846</xdr:rowOff>
    </xdr:from>
    <xdr:ext cx="378565" cy="259045"/>
    <xdr:sp macro="" textlink="">
      <xdr:nvSpPr>
        <xdr:cNvPr id="350" name="農林水産業費最小値テキスト"/>
        <xdr:cNvSpPr txBox="1"/>
      </xdr:nvSpPr>
      <xdr:spPr>
        <a:xfrm>
          <a:off x="10528300" y="10146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27019</xdr:rowOff>
    </xdr:from>
    <xdr:to>
      <xdr:col>55</xdr:col>
      <xdr:colOff>88900</xdr:colOff>
      <xdr:row>59</xdr:row>
      <xdr:rowOff>27019</xdr:rowOff>
    </xdr:to>
    <xdr:cxnSp macro="">
      <xdr:nvCxnSpPr>
        <xdr:cNvPr id="351" name="直線コネクタ 350"/>
        <xdr:cNvCxnSpPr/>
      </xdr:nvCxnSpPr>
      <xdr:spPr>
        <a:xfrm>
          <a:off x="10388600" y="1014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95749</xdr:rowOff>
    </xdr:from>
    <xdr:ext cx="534377" cy="259045"/>
    <xdr:sp macro="" textlink="">
      <xdr:nvSpPr>
        <xdr:cNvPr id="352" name="農林水産業費最大値テキスト"/>
        <xdr:cNvSpPr txBox="1"/>
      </xdr:nvSpPr>
      <xdr:spPr>
        <a:xfrm>
          <a:off x="10528300" y="866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66,508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149072</xdr:rowOff>
    </xdr:from>
    <xdr:to>
      <xdr:col>55</xdr:col>
      <xdr:colOff>88900</xdr:colOff>
      <xdr:row>51</xdr:row>
      <xdr:rowOff>149072</xdr:rowOff>
    </xdr:to>
    <xdr:cxnSp macro="">
      <xdr:nvCxnSpPr>
        <xdr:cNvPr id="353" name="直線コネクタ 352"/>
        <xdr:cNvCxnSpPr/>
      </xdr:nvCxnSpPr>
      <xdr:spPr>
        <a:xfrm>
          <a:off x="10388600" y="88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37516</xdr:rowOff>
    </xdr:from>
    <xdr:to>
      <xdr:col>55</xdr:col>
      <xdr:colOff>0</xdr:colOff>
      <xdr:row>56</xdr:row>
      <xdr:rowOff>69748</xdr:rowOff>
    </xdr:to>
    <xdr:cxnSp macro="">
      <xdr:nvCxnSpPr>
        <xdr:cNvPr id="354" name="直線コネクタ 353"/>
        <xdr:cNvCxnSpPr/>
      </xdr:nvCxnSpPr>
      <xdr:spPr>
        <a:xfrm flipV="1">
          <a:off x="9639300" y="9638716"/>
          <a:ext cx="838200" cy="32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75785</xdr:rowOff>
    </xdr:from>
    <xdr:ext cx="534377" cy="259045"/>
    <xdr:sp macro="" textlink="">
      <xdr:nvSpPr>
        <xdr:cNvPr id="355" name="農林水産業費平均値テキスト"/>
        <xdr:cNvSpPr txBox="1"/>
      </xdr:nvSpPr>
      <xdr:spPr>
        <a:xfrm>
          <a:off x="10528300" y="9676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97358</xdr:rowOff>
    </xdr:from>
    <xdr:to>
      <xdr:col>55</xdr:col>
      <xdr:colOff>50800</xdr:colOff>
      <xdr:row>57</xdr:row>
      <xdr:rowOff>27508</xdr:rowOff>
    </xdr:to>
    <xdr:sp macro="" textlink="">
      <xdr:nvSpPr>
        <xdr:cNvPr id="356" name="フローチャート: 判断 355"/>
        <xdr:cNvSpPr/>
      </xdr:nvSpPr>
      <xdr:spPr>
        <a:xfrm>
          <a:off x="10426700" y="9698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69748</xdr:rowOff>
    </xdr:from>
    <xdr:to>
      <xdr:col>50</xdr:col>
      <xdr:colOff>114300</xdr:colOff>
      <xdr:row>56</xdr:row>
      <xdr:rowOff>77216</xdr:rowOff>
    </xdr:to>
    <xdr:cxnSp macro="">
      <xdr:nvCxnSpPr>
        <xdr:cNvPr id="357" name="直線コネクタ 356"/>
        <xdr:cNvCxnSpPr/>
      </xdr:nvCxnSpPr>
      <xdr:spPr>
        <a:xfrm flipV="1">
          <a:off x="8750300" y="9670948"/>
          <a:ext cx="889000" cy="7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87890</xdr:rowOff>
    </xdr:from>
    <xdr:to>
      <xdr:col>50</xdr:col>
      <xdr:colOff>165100</xdr:colOff>
      <xdr:row>57</xdr:row>
      <xdr:rowOff>18040</xdr:rowOff>
    </xdr:to>
    <xdr:sp macro="" textlink="">
      <xdr:nvSpPr>
        <xdr:cNvPr id="358" name="フローチャート: 判断 357"/>
        <xdr:cNvSpPr/>
      </xdr:nvSpPr>
      <xdr:spPr>
        <a:xfrm>
          <a:off x="95885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9167</xdr:rowOff>
    </xdr:from>
    <xdr:ext cx="534377" cy="259045"/>
    <xdr:sp macro="" textlink="">
      <xdr:nvSpPr>
        <xdr:cNvPr id="359" name="テキスト ボックス 358"/>
        <xdr:cNvSpPr txBox="1"/>
      </xdr:nvSpPr>
      <xdr:spPr>
        <a:xfrm>
          <a:off x="9372111" y="9781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62891</xdr:rowOff>
    </xdr:from>
    <xdr:to>
      <xdr:col>45</xdr:col>
      <xdr:colOff>177800</xdr:colOff>
      <xdr:row>56</xdr:row>
      <xdr:rowOff>77216</xdr:rowOff>
    </xdr:to>
    <xdr:cxnSp macro="">
      <xdr:nvCxnSpPr>
        <xdr:cNvPr id="360" name="直線コネクタ 359"/>
        <xdr:cNvCxnSpPr/>
      </xdr:nvCxnSpPr>
      <xdr:spPr>
        <a:xfrm>
          <a:off x="7861300" y="9664091"/>
          <a:ext cx="889000" cy="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94444</xdr:rowOff>
    </xdr:from>
    <xdr:to>
      <xdr:col>46</xdr:col>
      <xdr:colOff>38100</xdr:colOff>
      <xdr:row>57</xdr:row>
      <xdr:rowOff>24594</xdr:rowOff>
    </xdr:to>
    <xdr:sp macro="" textlink="">
      <xdr:nvSpPr>
        <xdr:cNvPr id="361" name="フローチャート: 判断 360"/>
        <xdr:cNvSpPr/>
      </xdr:nvSpPr>
      <xdr:spPr>
        <a:xfrm>
          <a:off x="8699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15721</xdr:rowOff>
    </xdr:from>
    <xdr:ext cx="534377" cy="259045"/>
    <xdr:sp macro="" textlink="">
      <xdr:nvSpPr>
        <xdr:cNvPr id="362" name="テキスト ボックス 361"/>
        <xdr:cNvSpPr txBox="1"/>
      </xdr:nvSpPr>
      <xdr:spPr>
        <a:xfrm>
          <a:off x="8483111" y="978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30353</xdr:rowOff>
    </xdr:from>
    <xdr:to>
      <xdr:col>41</xdr:col>
      <xdr:colOff>50800</xdr:colOff>
      <xdr:row>56</xdr:row>
      <xdr:rowOff>62891</xdr:rowOff>
    </xdr:to>
    <xdr:cxnSp macro="">
      <xdr:nvCxnSpPr>
        <xdr:cNvPr id="363" name="直線コネクタ 362"/>
        <xdr:cNvCxnSpPr/>
      </xdr:nvCxnSpPr>
      <xdr:spPr>
        <a:xfrm>
          <a:off x="6972300" y="9631553"/>
          <a:ext cx="889000" cy="32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113627</xdr:rowOff>
    </xdr:from>
    <xdr:to>
      <xdr:col>41</xdr:col>
      <xdr:colOff>101600</xdr:colOff>
      <xdr:row>57</xdr:row>
      <xdr:rowOff>43777</xdr:rowOff>
    </xdr:to>
    <xdr:sp macro="" textlink="">
      <xdr:nvSpPr>
        <xdr:cNvPr id="364" name="フローチャート: 判断 363"/>
        <xdr:cNvSpPr/>
      </xdr:nvSpPr>
      <xdr:spPr>
        <a:xfrm>
          <a:off x="7810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34904</xdr:rowOff>
    </xdr:from>
    <xdr:ext cx="534377" cy="259045"/>
    <xdr:sp macro="" textlink="">
      <xdr:nvSpPr>
        <xdr:cNvPr id="365" name="テキスト ボックス 364"/>
        <xdr:cNvSpPr txBox="1"/>
      </xdr:nvSpPr>
      <xdr:spPr>
        <a:xfrm>
          <a:off x="7594111" y="9807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105149</xdr:rowOff>
    </xdr:from>
    <xdr:to>
      <xdr:col>36</xdr:col>
      <xdr:colOff>165100</xdr:colOff>
      <xdr:row>57</xdr:row>
      <xdr:rowOff>35299</xdr:rowOff>
    </xdr:to>
    <xdr:sp macro="" textlink="">
      <xdr:nvSpPr>
        <xdr:cNvPr id="366" name="フローチャート: 判断 365"/>
        <xdr:cNvSpPr/>
      </xdr:nvSpPr>
      <xdr:spPr>
        <a:xfrm>
          <a:off x="6921500" y="970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26426</xdr:rowOff>
    </xdr:from>
    <xdr:ext cx="534377" cy="259045"/>
    <xdr:sp macro="" textlink="">
      <xdr:nvSpPr>
        <xdr:cNvPr id="367" name="テキスト ボックス 366"/>
        <xdr:cNvSpPr txBox="1"/>
      </xdr:nvSpPr>
      <xdr:spPr>
        <a:xfrm>
          <a:off x="6705111" y="979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158166</xdr:rowOff>
    </xdr:from>
    <xdr:to>
      <xdr:col>55</xdr:col>
      <xdr:colOff>50800</xdr:colOff>
      <xdr:row>56</xdr:row>
      <xdr:rowOff>88316</xdr:rowOff>
    </xdr:to>
    <xdr:sp macro="" textlink="">
      <xdr:nvSpPr>
        <xdr:cNvPr id="373" name="楕円 372"/>
        <xdr:cNvSpPr/>
      </xdr:nvSpPr>
      <xdr:spPr>
        <a:xfrm>
          <a:off x="10426700" y="958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9593</xdr:rowOff>
    </xdr:from>
    <xdr:ext cx="534377" cy="259045"/>
    <xdr:sp macro="" textlink="">
      <xdr:nvSpPr>
        <xdr:cNvPr id="374" name="農林水産業費該当値テキスト"/>
        <xdr:cNvSpPr txBox="1"/>
      </xdr:nvSpPr>
      <xdr:spPr>
        <a:xfrm>
          <a:off x="10528300" y="9439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18948</xdr:rowOff>
    </xdr:from>
    <xdr:to>
      <xdr:col>50</xdr:col>
      <xdr:colOff>165100</xdr:colOff>
      <xdr:row>56</xdr:row>
      <xdr:rowOff>120548</xdr:rowOff>
    </xdr:to>
    <xdr:sp macro="" textlink="">
      <xdr:nvSpPr>
        <xdr:cNvPr id="375" name="楕円 374"/>
        <xdr:cNvSpPr/>
      </xdr:nvSpPr>
      <xdr:spPr>
        <a:xfrm>
          <a:off x="9588500" y="962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137075</xdr:rowOff>
    </xdr:from>
    <xdr:ext cx="534377" cy="259045"/>
    <xdr:sp macro="" textlink="">
      <xdr:nvSpPr>
        <xdr:cNvPr id="376" name="テキスト ボックス 375"/>
        <xdr:cNvSpPr txBox="1"/>
      </xdr:nvSpPr>
      <xdr:spPr>
        <a:xfrm>
          <a:off x="9372111" y="9395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26416</xdr:rowOff>
    </xdr:from>
    <xdr:to>
      <xdr:col>46</xdr:col>
      <xdr:colOff>38100</xdr:colOff>
      <xdr:row>56</xdr:row>
      <xdr:rowOff>128016</xdr:rowOff>
    </xdr:to>
    <xdr:sp macro="" textlink="">
      <xdr:nvSpPr>
        <xdr:cNvPr id="377" name="楕円 376"/>
        <xdr:cNvSpPr/>
      </xdr:nvSpPr>
      <xdr:spPr>
        <a:xfrm>
          <a:off x="8699500" y="962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144543</xdr:rowOff>
    </xdr:from>
    <xdr:ext cx="534377" cy="259045"/>
    <xdr:sp macro="" textlink="">
      <xdr:nvSpPr>
        <xdr:cNvPr id="378" name="テキスト ボックス 377"/>
        <xdr:cNvSpPr txBox="1"/>
      </xdr:nvSpPr>
      <xdr:spPr>
        <a:xfrm>
          <a:off x="8483111" y="9402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12091</xdr:rowOff>
    </xdr:from>
    <xdr:to>
      <xdr:col>41</xdr:col>
      <xdr:colOff>101600</xdr:colOff>
      <xdr:row>56</xdr:row>
      <xdr:rowOff>113691</xdr:rowOff>
    </xdr:to>
    <xdr:sp macro="" textlink="">
      <xdr:nvSpPr>
        <xdr:cNvPr id="379" name="楕円 378"/>
        <xdr:cNvSpPr/>
      </xdr:nvSpPr>
      <xdr:spPr>
        <a:xfrm>
          <a:off x="7810500" y="9613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130218</xdr:rowOff>
    </xdr:from>
    <xdr:ext cx="534377" cy="259045"/>
    <xdr:sp macro="" textlink="">
      <xdr:nvSpPr>
        <xdr:cNvPr id="380" name="テキスト ボックス 379"/>
        <xdr:cNvSpPr txBox="1"/>
      </xdr:nvSpPr>
      <xdr:spPr>
        <a:xfrm>
          <a:off x="7594111" y="9388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151003</xdr:rowOff>
    </xdr:from>
    <xdr:to>
      <xdr:col>36</xdr:col>
      <xdr:colOff>165100</xdr:colOff>
      <xdr:row>56</xdr:row>
      <xdr:rowOff>81153</xdr:rowOff>
    </xdr:to>
    <xdr:sp macro="" textlink="">
      <xdr:nvSpPr>
        <xdr:cNvPr id="381" name="楕円 380"/>
        <xdr:cNvSpPr/>
      </xdr:nvSpPr>
      <xdr:spPr>
        <a:xfrm>
          <a:off x="6921500" y="958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97680</xdr:rowOff>
    </xdr:from>
    <xdr:ext cx="534377" cy="259045"/>
    <xdr:sp macro="" textlink="">
      <xdr:nvSpPr>
        <xdr:cNvPr id="382" name="テキスト ボックス 381"/>
        <xdr:cNvSpPr txBox="1"/>
      </xdr:nvSpPr>
      <xdr:spPr>
        <a:xfrm>
          <a:off x="6705111" y="9355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2" name="テキスト ボックス 401"/>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149244</xdr:rowOff>
    </xdr:from>
    <xdr:to>
      <xdr:col>54</xdr:col>
      <xdr:colOff>189865</xdr:colOff>
      <xdr:row>78</xdr:row>
      <xdr:rowOff>169360</xdr:rowOff>
    </xdr:to>
    <xdr:cxnSp macro="">
      <xdr:nvCxnSpPr>
        <xdr:cNvPr id="406" name="直線コネクタ 405"/>
        <xdr:cNvCxnSpPr/>
      </xdr:nvCxnSpPr>
      <xdr:spPr>
        <a:xfrm flipV="1">
          <a:off x="10475595" y="12322194"/>
          <a:ext cx="1270" cy="122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1737</xdr:rowOff>
    </xdr:from>
    <xdr:ext cx="469744" cy="259045"/>
    <xdr:sp macro="" textlink="">
      <xdr:nvSpPr>
        <xdr:cNvPr id="407" name="商工費最小値テキスト"/>
        <xdr:cNvSpPr txBox="1"/>
      </xdr:nvSpPr>
      <xdr:spPr>
        <a:xfrm>
          <a:off x="10528300" y="13546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169360</xdr:rowOff>
    </xdr:from>
    <xdr:to>
      <xdr:col>55</xdr:col>
      <xdr:colOff>88900</xdr:colOff>
      <xdr:row>78</xdr:row>
      <xdr:rowOff>169360</xdr:rowOff>
    </xdr:to>
    <xdr:cxnSp macro="">
      <xdr:nvCxnSpPr>
        <xdr:cNvPr id="408" name="直線コネクタ 407"/>
        <xdr:cNvCxnSpPr/>
      </xdr:nvCxnSpPr>
      <xdr:spPr>
        <a:xfrm>
          <a:off x="10388600" y="1354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95921</xdr:rowOff>
    </xdr:from>
    <xdr:ext cx="534377" cy="259045"/>
    <xdr:sp macro="" textlink="">
      <xdr:nvSpPr>
        <xdr:cNvPr id="409" name="商工費最大値テキスト"/>
        <xdr:cNvSpPr txBox="1"/>
      </xdr:nvSpPr>
      <xdr:spPr>
        <a:xfrm>
          <a:off x="10528300" y="1209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149244</xdr:rowOff>
    </xdr:from>
    <xdr:to>
      <xdr:col>55</xdr:col>
      <xdr:colOff>88900</xdr:colOff>
      <xdr:row>71</xdr:row>
      <xdr:rowOff>149244</xdr:rowOff>
    </xdr:to>
    <xdr:cxnSp macro="">
      <xdr:nvCxnSpPr>
        <xdr:cNvPr id="410" name="直線コネクタ 409"/>
        <xdr:cNvCxnSpPr/>
      </xdr:nvCxnSpPr>
      <xdr:spPr>
        <a:xfrm>
          <a:off x="10388600" y="1232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69</xdr:row>
      <xdr:rowOff>131204</xdr:rowOff>
    </xdr:from>
    <xdr:to>
      <xdr:col>55</xdr:col>
      <xdr:colOff>0</xdr:colOff>
      <xdr:row>76</xdr:row>
      <xdr:rowOff>22276</xdr:rowOff>
    </xdr:to>
    <xdr:cxnSp macro="">
      <xdr:nvCxnSpPr>
        <xdr:cNvPr id="411" name="直線コネクタ 410"/>
        <xdr:cNvCxnSpPr/>
      </xdr:nvCxnSpPr>
      <xdr:spPr>
        <a:xfrm>
          <a:off x="9639300" y="11961254"/>
          <a:ext cx="838200" cy="109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140250</xdr:rowOff>
    </xdr:from>
    <xdr:ext cx="534377" cy="259045"/>
    <xdr:sp macro="" textlink="">
      <xdr:nvSpPr>
        <xdr:cNvPr id="412" name="商工費平均値テキスト"/>
        <xdr:cNvSpPr txBox="1"/>
      </xdr:nvSpPr>
      <xdr:spPr>
        <a:xfrm>
          <a:off x="10528300" y="13170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161823</xdr:rowOff>
    </xdr:from>
    <xdr:to>
      <xdr:col>55</xdr:col>
      <xdr:colOff>50800</xdr:colOff>
      <xdr:row>77</xdr:row>
      <xdr:rowOff>91973</xdr:rowOff>
    </xdr:to>
    <xdr:sp macro="" textlink="">
      <xdr:nvSpPr>
        <xdr:cNvPr id="413" name="フローチャート: 判断 412"/>
        <xdr:cNvSpPr/>
      </xdr:nvSpPr>
      <xdr:spPr>
        <a:xfrm>
          <a:off x="10426700" y="1319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69</xdr:row>
      <xdr:rowOff>131204</xdr:rowOff>
    </xdr:from>
    <xdr:to>
      <xdr:col>50</xdr:col>
      <xdr:colOff>114300</xdr:colOff>
      <xdr:row>76</xdr:row>
      <xdr:rowOff>171114</xdr:rowOff>
    </xdr:to>
    <xdr:cxnSp macro="">
      <xdr:nvCxnSpPr>
        <xdr:cNvPr id="414" name="直線コネクタ 413"/>
        <xdr:cNvCxnSpPr/>
      </xdr:nvCxnSpPr>
      <xdr:spPr>
        <a:xfrm flipV="1">
          <a:off x="8750300" y="11961254"/>
          <a:ext cx="889000" cy="124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130696</xdr:rowOff>
    </xdr:from>
    <xdr:to>
      <xdr:col>50</xdr:col>
      <xdr:colOff>165100</xdr:colOff>
      <xdr:row>77</xdr:row>
      <xdr:rowOff>60846</xdr:rowOff>
    </xdr:to>
    <xdr:sp macro="" textlink="">
      <xdr:nvSpPr>
        <xdr:cNvPr id="415" name="フローチャート: 判断 414"/>
        <xdr:cNvSpPr/>
      </xdr:nvSpPr>
      <xdr:spPr>
        <a:xfrm>
          <a:off x="95885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51973</xdr:rowOff>
    </xdr:from>
    <xdr:ext cx="534377" cy="259045"/>
    <xdr:sp macro="" textlink="">
      <xdr:nvSpPr>
        <xdr:cNvPr id="416" name="テキスト ボックス 415"/>
        <xdr:cNvSpPr txBox="1"/>
      </xdr:nvSpPr>
      <xdr:spPr>
        <a:xfrm>
          <a:off x="9372111" y="13253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45860</xdr:rowOff>
    </xdr:from>
    <xdr:to>
      <xdr:col>45</xdr:col>
      <xdr:colOff>177800</xdr:colOff>
      <xdr:row>76</xdr:row>
      <xdr:rowOff>171114</xdr:rowOff>
    </xdr:to>
    <xdr:cxnSp macro="">
      <xdr:nvCxnSpPr>
        <xdr:cNvPr id="417" name="直線コネクタ 416"/>
        <xdr:cNvCxnSpPr/>
      </xdr:nvCxnSpPr>
      <xdr:spPr>
        <a:xfrm>
          <a:off x="7861300" y="12733160"/>
          <a:ext cx="889000" cy="468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83356</xdr:rowOff>
    </xdr:from>
    <xdr:to>
      <xdr:col>46</xdr:col>
      <xdr:colOff>38100</xdr:colOff>
      <xdr:row>77</xdr:row>
      <xdr:rowOff>13506</xdr:rowOff>
    </xdr:to>
    <xdr:sp macro="" textlink="">
      <xdr:nvSpPr>
        <xdr:cNvPr id="418" name="フローチャート: 判断 417"/>
        <xdr:cNvSpPr/>
      </xdr:nvSpPr>
      <xdr:spPr>
        <a:xfrm>
          <a:off x="8699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30033</xdr:rowOff>
    </xdr:from>
    <xdr:ext cx="534377" cy="259045"/>
    <xdr:sp macro="" textlink="">
      <xdr:nvSpPr>
        <xdr:cNvPr id="419" name="テキスト ボックス 418"/>
        <xdr:cNvSpPr txBox="1"/>
      </xdr:nvSpPr>
      <xdr:spPr>
        <a:xfrm>
          <a:off x="8483111" y="128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45860</xdr:rowOff>
    </xdr:from>
    <xdr:to>
      <xdr:col>41</xdr:col>
      <xdr:colOff>50800</xdr:colOff>
      <xdr:row>75</xdr:row>
      <xdr:rowOff>130575</xdr:rowOff>
    </xdr:to>
    <xdr:cxnSp macro="">
      <xdr:nvCxnSpPr>
        <xdr:cNvPr id="420" name="直線コネクタ 419"/>
        <xdr:cNvCxnSpPr/>
      </xdr:nvCxnSpPr>
      <xdr:spPr>
        <a:xfrm flipV="1">
          <a:off x="6972300" y="12733160"/>
          <a:ext cx="889000" cy="256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87319</xdr:rowOff>
    </xdr:from>
    <xdr:to>
      <xdr:col>41</xdr:col>
      <xdr:colOff>101600</xdr:colOff>
      <xdr:row>77</xdr:row>
      <xdr:rowOff>17469</xdr:rowOff>
    </xdr:to>
    <xdr:sp macro="" textlink="">
      <xdr:nvSpPr>
        <xdr:cNvPr id="421" name="フローチャート: 判断 420"/>
        <xdr:cNvSpPr/>
      </xdr:nvSpPr>
      <xdr:spPr>
        <a:xfrm>
          <a:off x="7810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8596</xdr:rowOff>
    </xdr:from>
    <xdr:ext cx="534377" cy="259045"/>
    <xdr:sp macro="" textlink="">
      <xdr:nvSpPr>
        <xdr:cNvPr id="422" name="テキスト ボックス 421"/>
        <xdr:cNvSpPr txBox="1"/>
      </xdr:nvSpPr>
      <xdr:spPr>
        <a:xfrm>
          <a:off x="7594111" y="1321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72231</xdr:rowOff>
    </xdr:from>
    <xdr:to>
      <xdr:col>36</xdr:col>
      <xdr:colOff>165100</xdr:colOff>
      <xdr:row>77</xdr:row>
      <xdr:rowOff>2381</xdr:rowOff>
    </xdr:to>
    <xdr:sp macro="" textlink="">
      <xdr:nvSpPr>
        <xdr:cNvPr id="423" name="フローチャート: 判断 422"/>
        <xdr:cNvSpPr/>
      </xdr:nvSpPr>
      <xdr:spPr>
        <a:xfrm>
          <a:off x="6921500" y="1310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164958</xdr:rowOff>
    </xdr:from>
    <xdr:ext cx="534377" cy="259045"/>
    <xdr:sp macro="" textlink="">
      <xdr:nvSpPr>
        <xdr:cNvPr id="424" name="テキスト ボックス 423"/>
        <xdr:cNvSpPr txBox="1"/>
      </xdr:nvSpPr>
      <xdr:spPr>
        <a:xfrm>
          <a:off x="6705111" y="13195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142926</xdr:rowOff>
    </xdr:from>
    <xdr:to>
      <xdr:col>55</xdr:col>
      <xdr:colOff>50800</xdr:colOff>
      <xdr:row>76</xdr:row>
      <xdr:rowOff>73076</xdr:rowOff>
    </xdr:to>
    <xdr:sp macro="" textlink="">
      <xdr:nvSpPr>
        <xdr:cNvPr id="430" name="楕円 429"/>
        <xdr:cNvSpPr/>
      </xdr:nvSpPr>
      <xdr:spPr>
        <a:xfrm>
          <a:off x="10426700" y="1300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165803</xdr:rowOff>
    </xdr:from>
    <xdr:ext cx="534377" cy="259045"/>
    <xdr:sp macro="" textlink="">
      <xdr:nvSpPr>
        <xdr:cNvPr id="431" name="商工費該当値テキスト"/>
        <xdr:cNvSpPr txBox="1"/>
      </xdr:nvSpPr>
      <xdr:spPr>
        <a:xfrm>
          <a:off x="10528300" y="12853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69</xdr:row>
      <xdr:rowOff>80404</xdr:rowOff>
    </xdr:from>
    <xdr:to>
      <xdr:col>50</xdr:col>
      <xdr:colOff>165100</xdr:colOff>
      <xdr:row>70</xdr:row>
      <xdr:rowOff>10554</xdr:rowOff>
    </xdr:to>
    <xdr:sp macro="" textlink="">
      <xdr:nvSpPr>
        <xdr:cNvPr id="432" name="楕円 431"/>
        <xdr:cNvSpPr/>
      </xdr:nvSpPr>
      <xdr:spPr>
        <a:xfrm>
          <a:off x="9588500" y="11910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68</xdr:row>
      <xdr:rowOff>27081</xdr:rowOff>
    </xdr:from>
    <xdr:ext cx="534377" cy="259045"/>
    <xdr:sp macro="" textlink="">
      <xdr:nvSpPr>
        <xdr:cNvPr id="433" name="テキスト ボックス 432"/>
        <xdr:cNvSpPr txBox="1"/>
      </xdr:nvSpPr>
      <xdr:spPr>
        <a:xfrm>
          <a:off x="9372111" y="11685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120314</xdr:rowOff>
    </xdr:from>
    <xdr:to>
      <xdr:col>46</xdr:col>
      <xdr:colOff>38100</xdr:colOff>
      <xdr:row>77</xdr:row>
      <xdr:rowOff>50464</xdr:rowOff>
    </xdr:to>
    <xdr:sp macro="" textlink="">
      <xdr:nvSpPr>
        <xdr:cNvPr id="434" name="楕円 433"/>
        <xdr:cNvSpPr/>
      </xdr:nvSpPr>
      <xdr:spPr>
        <a:xfrm>
          <a:off x="8699500" y="1315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41591</xdr:rowOff>
    </xdr:from>
    <xdr:ext cx="534377" cy="259045"/>
    <xdr:sp macro="" textlink="">
      <xdr:nvSpPr>
        <xdr:cNvPr id="435" name="テキスト ボックス 434"/>
        <xdr:cNvSpPr txBox="1"/>
      </xdr:nvSpPr>
      <xdr:spPr>
        <a:xfrm>
          <a:off x="8483111" y="13243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166510</xdr:rowOff>
    </xdr:from>
    <xdr:to>
      <xdr:col>41</xdr:col>
      <xdr:colOff>101600</xdr:colOff>
      <xdr:row>74</xdr:row>
      <xdr:rowOff>96660</xdr:rowOff>
    </xdr:to>
    <xdr:sp macro="" textlink="">
      <xdr:nvSpPr>
        <xdr:cNvPr id="436" name="楕円 435"/>
        <xdr:cNvSpPr/>
      </xdr:nvSpPr>
      <xdr:spPr>
        <a:xfrm>
          <a:off x="7810500" y="1268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113187</xdr:rowOff>
    </xdr:from>
    <xdr:ext cx="534377" cy="259045"/>
    <xdr:sp macro="" textlink="">
      <xdr:nvSpPr>
        <xdr:cNvPr id="437" name="テキスト ボックス 436"/>
        <xdr:cNvSpPr txBox="1"/>
      </xdr:nvSpPr>
      <xdr:spPr>
        <a:xfrm>
          <a:off x="7594111" y="12457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79775</xdr:rowOff>
    </xdr:from>
    <xdr:to>
      <xdr:col>36</xdr:col>
      <xdr:colOff>165100</xdr:colOff>
      <xdr:row>76</xdr:row>
      <xdr:rowOff>9925</xdr:rowOff>
    </xdr:to>
    <xdr:sp macro="" textlink="">
      <xdr:nvSpPr>
        <xdr:cNvPr id="438" name="楕円 437"/>
        <xdr:cNvSpPr/>
      </xdr:nvSpPr>
      <xdr:spPr>
        <a:xfrm>
          <a:off x="6921500" y="12938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26452</xdr:rowOff>
    </xdr:from>
    <xdr:ext cx="534377" cy="259045"/>
    <xdr:sp macro="" textlink="">
      <xdr:nvSpPr>
        <xdr:cNvPr id="439" name="テキスト ボックス 438"/>
        <xdr:cNvSpPr txBox="1"/>
      </xdr:nvSpPr>
      <xdr:spPr>
        <a:xfrm>
          <a:off x="6705111" y="12713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50" name="テキスト ボックス 449"/>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2" name="テキスト ボックス 451"/>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8" name="テキスト ボックス 457"/>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0" name="テキスト ボックス 459"/>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153060</xdr:rowOff>
    </xdr:from>
    <xdr:to>
      <xdr:col>54</xdr:col>
      <xdr:colOff>189865</xdr:colOff>
      <xdr:row>99</xdr:row>
      <xdr:rowOff>116091</xdr:rowOff>
    </xdr:to>
    <xdr:cxnSp macro="">
      <xdr:nvCxnSpPr>
        <xdr:cNvPr id="464" name="直線コネクタ 463"/>
        <xdr:cNvCxnSpPr/>
      </xdr:nvCxnSpPr>
      <xdr:spPr>
        <a:xfrm flipV="1">
          <a:off x="10475595" y="15412110"/>
          <a:ext cx="1270" cy="167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119918</xdr:rowOff>
    </xdr:from>
    <xdr:ext cx="534377" cy="259045"/>
    <xdr:sp macro="" textlink="">
      <xdr:nvSpPr>
        <xdr:cNvPr id="465" name="土木費最小値テキスト"/>
        <xdr:cNvSpPr txBox="1"/>
      </xdr:nvSpPr>
      <xdr:spPr>
        <a:xfrm>
          <a:off x="10528300" y="1709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116091</xdr:rowOff>
    </xdr:from>
    <xdr:to>
      <xdr:col>55</xdr:col>
      <xdr:colOff>88900</xdr:colOff>
      <xdr:row>99</xdr:row>
      <xdr:rowOff>116091</xdr:rowOff>
    </xdr:to>
    <xdr:cxnSp macro="">
      <xdr:nvCxnSpPr>
        <xdr:cNvPr id="466" name="直線コネクタ 465"/>
        <xdr:cNvCxnSpPr/>
      </xdr:nvCxnSpPr>
      <xdr:spPr>
        <a:xfrm>
          <a:off x="10388600" y="1708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99737</xdr:rowOff>
    </xdr:from>
    <xdr:ext cx="599010" cy="259045"/>
    <xdr:sp macro="" textlink="">
      <xdr:nvSpPr>
        <xdr:cNvPr id="467" name="土木費最大値テキスト"/>
        <xdr:cNvSpPr txBox="1"/>
      </xdr:nvSpPr>
      <xdr:spPr>
        <a:xfrm>
          <a:off x="10528300" y="1518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153060</xdr:rowOff>
    </xdr:from>
    <xdr:to>
      <xdr:col>55</xdr:col>
      <xdr:colOff>88900</xdr:colOff>
      <xdr:row>89</xdr:row>
      <xdr:rowOff>153060</xdr:rowOff>
    </xdr:to>
    <xdr:cxnSp macro="">
      <xdr:nvCxnSpPr>
        <xdr:cNvPr id="468" name="直線コネクタ 467"/>
        <xdr:cNvCxnSpPr/>
      </xdr:nvCxnSpPr>
      <xdr:spPr>
        <a:xfrm>
          <a:off x="10388600" y="1541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102603</xdr:rowOff>
    </xdr:from>
    <xdr:to>
      <xdr:col>55</xdr:col>
      <xdr:colOff>0</xdr:colOff>
      <xdr:row>96</xdr:row>
      <xdr:rowOff>119227</xdr:rowOff>
    </xdr:to>
    <xdr:cxnSp macro="">
      <xdr:nvCxnSpPr>
        <xdr:cNvPr id="469" name="直線コネクタ 468"/>
        <xdr:cNvCxnSpPr/>
      </xdr:nvCxnSpPr>
      <xdr:spPr>
        <a:xfrm>
          <a:off x="9639300" y="16561803"/>
          <a:ext cx="838200" cy="16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85095</xdr:rowOff>
    </xdr:from>
    <xdr:ext cx="534377" cy="259045"/>
    <xdr:sp macro="" textlink="">
      <xdr:nvSpPr>
        <xdr:cNvPr id="470" name="土木費平均値テキスト"/>
        <xdr:cNvSpPr txBox="1"/>
      </xdr:nvSpPr>
      <xdr:spPr>
        <a:xfrm>
          <a:off x="10528300" y="16544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106668</xdr:rowOff>
    </xdr:from>
    <xdr:to>
      <xdr:col>55</xdr:col>
      <xdr:colOff>50800</xdr:colOff>
      <xdr:row>97</xdr:row>
      <xdr:rowOff>36818</xdr:rowOff>
    </xdr:to>
    <xdr:sp macro="" textlink="">
      <xdr:nvSpPr>
        <xdr:cNvPr id="471" name="フローチャート: 判断 470"/>
        <xdr:cNvSpPr/>
      </xdr:nvSpPr>
      <xdr:spPr>
        <a:xfrm>
          <a:off x="104267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49428</xdr:rowOff>
    </xdr:from>
    <xdr:to>
      <xdr:col>50</xdr:col>
      <xdr:colOff>114300</xdr:colOff>
      <xdr:row>96</xdr:row>
      <xdr:rowOff>102603</xdr:rowOff>
    </xdr:to>
    <xdr:cxnSp macro="">
      <xdr:nvCxnSpPr>
        <xdr:cNvPr id="472" name="直線コネクタ 471"/>
        <xdr:cNvCxnSpPr/>
      </xdr:nvCxnSpPr>
      <xdr:spPr>
        <a:xfrm>
          <a:off x="8750300" y="16508628"/>
          <a:ext cx="889000" cy="5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146659</xdr:rowOff>
    </xdr:from>
    <xdr:to>
      <xdr:col>50</xdr:col>
      <xdr:colOff>165100</xdr:colOff>
      <xdr:row>97</xdr:row>
      <xdr:rowOff>76809</xdr:rowOff>
    </xdr:to>
    <xdr:sp macro="" textlink="">
      <xdr:nvSpPr>
        <xdr:cNvPr id="473" name="フローチャート: 判断 472"/>
        <xdr:cNvSpPr/>
      </xdr:nvSpPr>
      <xdr:spPr>
        <a:xfrm>
          <a:off x="95885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67936</xdr:rowOff>
    </xdr:from>
    <xdr:ext cx="534377" cy="259045"/>
    <xdr:sp macro="" textlink="">
      <xdr:nvSpPr>
        <xdr:cNvPr id="474" name="テキスト ボックス 473"/>
        <xdr:cNvSpPr txBox="1"/>
      </xdr:nvSpPr>
      <xdr:spPr>
        <a:xfrm>
          <a:off x="9372111" y="16698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49428</xdr:rowOff>
    </xdr:from>
    <xdr:to>
      <xdr:col>45</xdr:col>
      <xdr:colOff>177800</xdr:colOff>
      <xdr:row>96</xdr:row>
      <xdr:rowOff>79172</xdr:rowOff>
    </xdr:to>
    <xdr:cxnSp macro="">
      <xdr:nvCxnSpPr>
        <xdr:cNvPr id="475" name="直線コネクタ 474"/>
        <xdr:cNvCxnSpPr/>
      </xdr:nvCxnSpPr>
      <xdr:spPr>
        <a:xfrm flipV="1">
          <a:off x="7861300" y="16508628"/>
          <a:ext cx="889000" cy="29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127851</xdr:rowOff>
    </xdr:from>
    <xdr:to>
      <xdr:col>46</xdr:col>
      <xdr:colOff>38100</xdr:colOff>
      <xdr:row>97</xdr:row>
      <xdr:rowOff>58001</xdr:rowOff>
    </xdr:to>
    <xdr:sp macro="" textlink="">
      <xdr:nvSpPr>
        <xdr:cNvPr id="476" name="フローチャート: 判断 475"/>
        <xdr:cNvSpPr/>
      </xdr:nvSpPr>
      <xdr:spPr>
        <a:xfrm>
          <a:off x="8699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49128</xdr:rowOff>
    </xdr:from>
    <xdr:ext cx="534377" cy="259045"/>
    <xdr:sp macro="" textlink="">
      <xdr:nvSpPr>
        <xdr:cNvPr id="477" name="テキスト ボックス 476"/>
        <xdr:cNvSpPr txBox="1"/>
      </xdr:nvSpPr>
      <xdr:spPr>
        <a:xfrm>
          <a:off x="8483111" y="1667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113258</xdr:rowOff>
    </xdr:from>
    <xdr:to>
      <xdr:col>41</xdr:col>
      <xdr:colOff>50800</xdr:colOff>
      <xdr:row>96</xdr:row>
      <xdr:rowOff>79172</xdr:rowOff>
    </xdr:to>
    <xdr:cxnSp macro="">
      <xdr:nvCxnSpPr>
        <xdr:cNvPr id="478" name="直線コネクタ 477"/>
        <xdr:cNvCxnSpPr/>
      </xdr:nvCxnSpPr>
      <xdr:spPr>
        <a:xfrm>
          <a:off x="6972300" y="16401008"/>
          <a:ext cx="889000" cy="137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129984</xdr:rowOff>
    </xdr:from>
    <xdr:to>
      <xdr:col>41</xdr:col>
      <xdr:colOff>101600</xdr:colOff>
      <xdr:row>97</xdr:row>
      <xdr:rowOff>60134</xdr:rowOff>
    </xdr:to>
    <xdr:sp macro="" textlink="">
      <xdr:nvSpPr>
        <xdr:cNvPr id="479" name="フローチャート: 判断 478"/>
        <xdr:cNvSpPr/>
      </xdr:nvSpPr>
      <xdr:spPr>
        <a:xfrm>
          <a:off x="7810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51261</xdr:rowOff>
    </xdr:from>
    <xdr:ext cx="534377" cy="259045"/>
    <xdr:sp macro="" textlink="">
      <xdr:nvSpPr>
        <xdr:cNvPr id="480" name="テキスト ボックス 479"/>
        <xdr:cNvSpPr txBox="1"/>
      </xdr:nvSpPr>
      <xdr:spPr>
        <a:xfrm>
          <a:off x="7594111" y="166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117602</xdr:rowOff>
    </xdr:from>
    <xdr:to>
      <xdr:col>36</xdr:col>
      <xdr:colOff>165100</xdr:colOff>
      <xdr:row>97</xdr:row>
      <xdr:rowOff>47752</xdr:rowOff>
    </xdr:to>
    <xdr:sp macro="" textlink="">
      <xdr:nvSpPr>
        <xdr:cNvPr id="481" name="フローチャート: 判断 480"/>
        <xdr:cNvSpPr/>
      </xdr:nvSpPr>
      <xdr:spPr>
        <a:xfrm>
          <a:off x="6921500" y="16576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38879</xdr:rowOff>
    </xdr:from>
    <xdr:ext cx="534377" cy="259045"/>
    <xdr:sp macro="" textlink="">
      <xdr:nvSpPr>
        <xdr:cNvPr id="482" name="テキスト ボックス 481"/>
        <xdr:cNvSpPr txBox="1"/>
      </xdr:nvSpPr>
      <xdr:spPr>
        <a:xfrm>
          <a:off x="6705111" y="1666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68427</xdr:rowOff>
    </xdr:from>
    <xdr:to>
      <xdr:col>55</xdr:col>
      <xdr:colOff>50800</xdr:colOff>
      <xdr:row>96</xdr:row>
      <xdr:rowOff>170027</xdr:rowOff>
    </xdr:to>
    <xdr:sp macro="" textlink="">
      <xdr:nvSpPr>
        <xdr:cNvPr id="488" name="楕円 487"/>
        <xdr:cNvSpPr/>
      </xdr:nvSpPr>
      <xdr:spPr>
        <a:xfrm>
          <a:off x="10426700" y="16527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91304</xdr:rowOff>
    </xdr:from>
    <xdr:ext cx="534377" cy="259045"/>
    <xdr:sp macro="" textlink="">
      <xdr:nvSpPr>
        <xdr:cNvPr id="489" name="土木費該当値テキスト"/>
        <xdr:cNvSpPr txBox="1"/>
      </xdr:nvSpPr>
      <xdr:spPr>
        <a:xfrm>
          <a:off x="10528300" y="16379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51803</xdr:rowOff>
    </xdr:from>
    <xdr:to>
      <xdr:col>50</xdr:col>
      <xdr:colOff>165100</xdr:colOff>
      <xdr:row>96</xdr:row>
      <xdr:rowOff>153403</xdr:rowOff>
    </xdr:to>
    <xdr:sp macro="" textlink="">
      <xdr:nvSpPr>
        <xdr:cNvPr id="490" name="楕円 489"/>
        <xdr:cNvSpPr/>
      </xdr:nvSpPr>
      <xdr:spPr>
        <a:xfrm>
          <a:off x="9588500" y="16511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169930</xdr:rowOff>
    </xdr:from>
    <xdr:ext cx="534377" cy="259045"/>
    <xdr:sp macro="" textlink="">
      <xdr:nvSpPr>
        <xdr:cNvPr id="491" name="テキスト ボックス 490"/>
        <xdr:cNvSpPr txBox="1"/>
      </xdr:nvSpPr>
      <xdr:spPr>
        <a:xfrm>
          <a:off x="9372111" y="16286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170078</xdr:rowOff>
    </xdr:from>
    <xdr:to>
      <xdr:col>46</xdr:col>
      <xdr:colOff>38100</xdr:colOff>
      <xdr:row>96</xdr:row>
      <xdr:rowOff>100228</xdr:rowOff>
    </xdr:to>
    <xdr:sp macro="" textlink="">
      <xdr:nvSpPr>
        <xdr:cNvPr id="492" name="楕円 491"/>
        <xdr:cNvSpPr/>
      </xdr:nvSpPr>
      <xdr:spPr>
        <a:xfrm>
          <a:off x="8699500" y="1645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116755</xdr:rowOff>
    </xdr:from>
    <xdr:ext cx="534377" cy="259045"/>
    <xdr:sp macro="" textlink="">
      <xdr:nvSpPr>
        <xdr:cNvPr id="493" name="テキスト ボックス 492"/>
        <xdr:cNvSpPr txBox="1"/>
      </xdr:nvSpPr>
      <xdr:spPr>
        <a:xfrm>
          <a:off x="8483111" y="16233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28372</xdr:rowOff>
    </xdr:from>
    <xdr:to>
      <xdr:col>41</xdr:col>
      <xdr:colOff>101600</xdr:colOff>
      <xdr:row>96</xdr:row>
      <xdr:rowOff>129972</xdr:rowOff>
    </xdr:to>
    <xdr:sp macro="" textlink="">
      <xdr:nvSpPr>
        <xdr:cNvPr id="494" name="楕円 493"/>
        <xdr:cNvSpPr/>
      </xdr:nvSpPr>
      <xdr:spPr>
        <a:xfrm>
          <a:off x="7810500" y="16487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146499</xdr:rowOff>
    </xdr:from>
    <xdr:ext cx="534377" cy="259045"/>
    <xdr:sp macro="" textlink="">
      <xdr:nvSpPr>
        <xdr:cNvPr id="495" name="テキスト ボックス 494"/>
        <xdr:cNvSpPr txBox="1"/>
      </xdr:nvSpPr>
      <xdr:spPr>
        <a:xfrm>
          <a:off x="7594111" y="1626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62458</xdr:rowOff>
    </xdr:from>
    <xdr:to>
      <xdr:col>36</xdr:col>
      <xdr:colOff>165100</xdr:colOff>
      <xdr:row>95</xdr:row>
      <xdr:rowOff>164058</xdr:rowOff>
    </xdr:to>
    <xdr:sp macro="" textlink="">
      <xdr:nvSpPr>
        <xdr:cNvPr id="496" name="楕円 495"/>
        <xdr:cNvSpPr/>
      </xdr:nvSpPr>
      <xdr:spPr>
        <a:xfrm>
          <a:off x="6921500" y="1635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9135</xdr:rowOff>
    </xdr:from>
    <xdr:ext cx="534377" cy="259045"/>
    <xdr:sp macro="" textlink="">
      <xdr:nvSpPr>
        <xdr:cNvPr id="497" name="テキスト ボックス 496"/>
        <xdr:cNvSpPr txBox="1"/>
      </xdr:nvSpPr>
      <xdr:spPr>
        <a:xfrm>
          <a:off x="6705111" y="16125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45022</xdr:rowOff>
    </xdr:from>
    <xdr:to>
      <xdr:col>85</xdr:col>
      <xdr:colOff>126364</xdr:colOff>
      <xdr:row>38</xdr:row>
      <xdr:rowOff>162217</xdr:rowOff>
    </xdr:to>
    <xdr:cxnSp macro="">
      <xdr:nvCxnSpPr>
        <xdr:cNvPr id="522" name="直線コネクタ 521"/>
        <xdr:cNvCxnSpPr/>
      </xdr:nvCxnSpPr>
      <xdr:spPr>
        <a:xfrm flipV="1">
          <a:off x="16317595" y="5359972"/>
          <a:ext cx="1269" cy="13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166044</xdr:rowOff>
    </xdr:from>
    <xdr:ext cx="534377" cy="259045"/>
    <xdr:sp macro="" textlink="">
      <xdr:nvSpPr>
        <xdr:cNvPr id="523" name="消防費最小値テキスト"/>
        <xdr:cNvSpPr txBox="1"/>
      </xdr:nvSpPr>
      <xdr:spPr>
        <a:xfrm>
          <a:off x="16370300" y="668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162217</xdr:rowOff>
    </xdr:from>
    <xdr:to>
      <xdr:col>86</xdr:col>
      <xdr:colOff>25400</xdr:colOff>
      <xdr:row>38</xdr:row>
      <xdr:rowOff>162217</xdr:rowOff>
    </xdr:to>
    <xdr:cxnSp macro="">
      <xdr:nvCxnSpPr>
        <xdr:cNvPr id="524" name="直線コネクタ 523"/>
        <xdr:cNvCxnSpPr/>
      </xdr:nvCxnSpPr>
      <xdr:spPr>
        <a:xfrm>
          <a:off x="16230600" y="667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163149</xdr:rowOff>
    </xdr:from>
    <xdr:ext cx="534377" cy="259045"/>
    <xdr:sp macro="" textlink="">
      <xdr:nvSpPr>
        <xdr:cNvPr id="525" name="消防費最大値テキスト"/>
        <xdr:cNvSpPr txBox="1"/>
      </xdr:nvSpPr>
      <xdr:spPr>
        <a:xfrm>
          <a:off x="16370300" y="513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45,985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45022</xdr:rowOff>
    </xdr:from>
    <xdr:to>
      <xdr:col>86</xdr:col>
      <xdr:colOff>25400</xdr:colOff>
      <xdr:row>31</xdr:row>
      <xdr:rowOff>45022</xdr:rowOff>
    </xdr:to>
    <xdr:cxnSp macro="">
      <xdr:nvCxnSpPr>
        <xdr:cNvPr id="526" name="直線コネクタ 525"/>
        <xdr:cNvCxnSpPr/>
      </xdr:nvCxnSpPr>
      <xdr:spPr>
        <a:xfrm>
          <a:off x="16230600" y="5359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81788</xdr:rowOff>
    </xdr:from>
    <xdr:to>
      <xdr:col>85</xdr:col>
      <xdr:colOff>127000</xdr:colOff>
      <xdr:row>35</xdr:row>
      <xdr:rowOff>136919</xdr:rowOff>
    </xdr:to>
    <xdr:cxnSp macro="">
      <xdr:nvCxnSpPr>
        <xdr:cNvPr id="527" name="直線コネクタ 526"/>
        <xdr:cNvCxnSpPr/>
      </xdr:nvCxnSpPr>
      <xdr:spPr>
        <a:xfrm>
          <a:off x="15481300" y="6082538"/>
          <a:ext cx="838200" cy="55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120819</xdr:rowOff>
    </xdr:from>
    <xdr:ext cx="534377" cy="259045"/>
    <xdr:sp macro="" textlink="">
      <xdr:nvSpPr>
        <xdr:cNvPr id="528" name="消防費平均値テキスト"/>
        <xdr:cNvSpPr txBox="1"/>
      </xdr:nvSpPr>
      <xdr:spPr>
        <a:xfrm>
          <a:off x="16370300" y="61215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142392</xdr:rowOff>
    </xdr:from>
    <xdr:to>
      <xdr:col>85</xdr:col>
      <xdr:colOff>177800</xdr:colOff>
      <xdr:row>36</xdr:row>
      <xdr:rowOff>72542</xdr:rowOff>
    </xdr:to>
    <xdr:sp macro="" textlink="">
      <xdr:nvSpPr>
        <xdr:cNvPr id="529" name="フローチャート: 判断 528"/>
        <xdr:cNvSpPr/>
      </xdr:nvSpPr>
      <xdr:spPr>
        <a:xfrm>
          <a:off x="16268700" y="614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81788</xdr:rowOff>
    </xdr:from>
    <xdr:to>
      <xdr:col>81</xdr:col>
      <xdr:colOff>50800</xdr:colOff>
      <xdr:row>35</xdr:row>
      <xdr:rowOff>125146</xdr:rowOff>
    </xdr:to>
    <xdr:cxnSp macro="">
      <xdr:nvCxnSpPr>
        <xdr:cNvPr id="530" name="直線コネクタ 529"/>
        <xdr:cNvCxnSpPr/>
      </xdr:nvCxnSpPr>
      <xdr:spPr>
        <a:xfrm flipV="1">
          <a:off x="14592300" y="6082538"/>
          <a:ext cx="889000" cy="43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20549</xdr:rowOff>
    </xdr:from>
    <xdr:to>
      <xdr:col>81</xdr:col>
      <xdr:colOff>101600</xdr:colOff>
      <xdr:row>36</xdr:row>
      <xdr:rowOff>122149</xdr:rowOff>
    </xdr:to>
    <xdr:sp macro="" textlink="">
      <xdr:nvSpPr>
        <xdr:cNvPr id="531" name="フローチャート: 判断 530"/>
        <xdr:cNvSpPr/>
      </xdr:nvSpPr>
      <xdr:spPr>
        <a:xfrm>
          <a:off x="15430500" y="619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113276</xdr:rowOff>
    </xdr:from>
    <xdr:ext cx="534377" cy="259045"/>
    <xdr:sp macro="" textlink="">
      <xdr:nvSpPr>
        <xdr:cNvPr id="532" name="テキスト ボックス 531"/>
        <xdr:cNvSpPr txBox="1"/>
      </xdr:nvSpPr>
      <xdr:spPr>
        <a:xfrm>
          <a:off x="15214111" y="6285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44412</xdr:rowOff>
    </xdr:from>
    <xdr:to>
      <xdr:col>76</xdr:col>
      <xdr:colOff>114300</xdr:colOff>
      <xdr:row>35</xdr:row>
      <xdr:rowOff>125146</xdr:rowOff>
    </xdr:to>
    <xdr:cxnSp macro="">
      <xdr:nvCxnSpPr>
        <xdr:cNvPr id="533" name="直線コネクタ 532"/>
        <xdr:cNvCxnSpPr/>
      </xdr:nvCxnSpPr>
      <xdr:spPr>
        <a:xfrm>
          <a:off x="13703300" y="6045162"/>
          <a:ext cx="889000" cy="80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69812</xdr:rowOff>
    </xdr:from>
    <xdr:to>
      <xdr:col>76</xdr:col>
      <xdr:colOff>165100</xdr:colOff>
      <xdr:row>36</xdr:row>
      <xdr:rowOff>171412</xdr:rowOff>
    </xdr:to>
    <xdr:sp macro="" textlink="">
      <xdr:nvSpPr>
        <xdr:cNvPr id="534" name="フローチャート: 判断 533"/>
        <xdr:cNvSpPr/>
      </xdr:nvSpPr>
      <xdr:spPr>
        <a:xfrm>
          <a:off x="14541500" y="6242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162539</xdr:rowOff>
    </xdr:from>
    <xdr:ext cx="534377" cy="259045"/>
    <xdr:sp macro="" textlink="">
      <xdr:nvSpPr>
        <xdr:cNvPr id="535" name="テキスト ボックス 534"/>
        <xdr:cNvSpPr txBox="1"/>
      </xdr:nvSpPr>
      <xdr:spPr>
        <a:xfrm>
          <a:off x="14325111" y="633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44412</xdr:rowOff>
    </xdr:from>
    <xdr:to>
      <xdr:col>71</xdr:col>
      <xdr:colOff>177800</xdr:colOff>
      <xdr:row>36</xdr:row>
      <xdr:rowOff>1511</xdr:rowOff>
    </xdr:to>
    <xdr:cxnSp macro="">
      <xdr:nvCxnSpPr>
        <xdr:cNvPr id="536" name="直線コネクタ 535"/>
        <xdr:cNvCxnSpPr/>
      </xdr:nvCxnSpPr>
      <xdr:spPr>
        <a:xfrm flipV="1">
          <a:off x="12814300" y="6045162"/>
          <a:ext cx="889000" cy="128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70764</xdr:rowOff>
    </xdr:from>
    <xdr:to>
      <xdr:col>72</xdr:col>
      <xdr:colOff>38100</xdr:colOff>
      <xdr:row>37</xdr:row>
      <xdr:rowOff>914</xdr:rowOff>
    </xdr:to>
    <xdr:sp macro="" textlink="">
      <xdr:nvSpPr>
        <xdr:cNvPr id="537" name="フローチャート: 判断 536"/>
        <xdr:cNvSpPr/>
      </xdr:nvSpPr>
      <xdr:spPr>
        <a:xfrm>
          <a:off x="13652500" y="624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163491</xdr:rowOff>
    </xdr:from>
    <xdr:ext cx="534377" cy="259045"/>
    <xdr:sp macro="" textlink="">
      <xdr:nvSpPr>
        <xdr:cNvPr id="538" name="テキスト ボックス 537"/>
        <xdr:cNvSpPr txBox="1"/>
      </xdr:nvSpPr>
      <xdr:spPr>
        <a:xfrm>
          <a:off x="13436111" y="6335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38341</xdr:rowOff>
    </xdr:from>
    <xdr:to>
      <xdr:col>67</xdr:col>
      <xdr:colOff>101600</xdr:colOff>
      <xdr:row>36</xdr:row>
      <xdr:rowOff>139941</xdr:rowOff>
    </xdr:to>
    <xdr:sp macro="" textlink="">
      <xdr:nvSpPr>
        <xdr:cNvPr id="539" name="フローチャート: 判断 538"/>
        <xdr:cNvSpPr/>
      </xdr:nvSpPr>
      <xdr:spPr>
        <a:xfrm>
          <a:off x="12763500" y="621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131068</xdr:rowOff>
    </xdr:from>
    <xdr:ext cx="534377" cy="259045"/>
    <xdr:sp macro="" textlink="">
      <xdr:nvSpPr>
        <xdr:cNvPr id="540" name="テキスト ボックス 539"/>
        <xdr:cNvSpPr txBox="1"/>
      </xdr:nvSpPr>
      <xdr:spPr>
        <a:xfrm>
          <a:off x="12547111" y="6303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86119</xdr:rowOff>
    </xdr:from>
    <xdr:to>
      <xdr:col>85</xdr:col>
      <xdr:colOff>177800</xdr:colOff>
      <xdr:row>36</xdr:row>
      <xdr:rowOff>16269</xdr:rowOff>
    </xdr:to>
    <xdr:sp macro="" textlink="">
      <xdr:nvSpPr>
        <xdr:cNvPr id="546" name="楕円 545"/>
        <xdr:cNvSpPr/>
      </xdr:nvSpPr>
      <xdr:spPr>
        <a:xfrm>
          <a:off x="16268700" y="608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108996</xdr:rowOff>
    </xdr:from>
    <xdr:ext cx="534377" cy="259045"/>
    <xdr:sp macro="" textlink="">
      <xdr:nvSpPr>
        <xdr:cNvPr id="547" name="消防費該当値テキスト"/>
        <xdr:cNvSpPr txBox="1"/>
      </xdr:nvSpPr>
      <xdr:spPr>
        <a:xfrm>
          <a:off x="16370300" y="593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30988</xdr:rowOff>
    </xdr:from>
    <xdr:to>
      <xdr:col>81</xdr:col>
      <xdr:colOff>101600</xdr:colOff>
      <xdr:row>35</xdr:row>
      <xdr:rowOff>132588</xdr:rowOff>
    </xdr:to>
    <xdr:sp macro="" textlink="">
      <xdr:nvSpPr>
        <xdr:cNvPr id="548" name="楕円 547"/>
        <xdr:cNvSpPr/>
      </xdr:nvSpPr>
      <xdr:spPr>
        <a:xfrm>
          <a:off x="15430500" y="6031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149115</xdr:rowOff>
    </xdr:from>
    <xdr:ext cx="534377" cy="259045"/>
    <xdr:sp macro="" textlink="">
      <xdr:nvSpPr>
        <xdr:cNvPr id="549" name="テキスト ボックス 548"/>
        <xdr:cNvSpPr txBox="1"/>
      </xdr:nvSpPr>
      <xdr:spPr>
        <a:xfrm>
          <a:off x="15214111" y="5806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74346</xdr:rowOff>
    </xdr:from>
    <xdr:to>
      <xdr:col>76</xdr:col>
      <xdr:colOff>165100</xdr:colOff>
      <xdr:row>36</xdr:row>
      <xdr:rowOff>4496</xdr:rowOff>
    </xdr:to>
    <xdr:sp macro="" textlink="">
      <xdr:nvSpPr>
        <xdr:cNvPr id="550" name="楕円 549"/>
        <xdr:cNvSpPr/>
      </xdr:nvSpPr>
      <xdr:spPr>
        <a:xfrm>
          <a:off x="14541500" y="6075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21023</xdr:rowOff>
    </xdr:from>
    <xdr:ext cx="534377" cy="259045"/>
    <xdr:sp macro="" textlink="">
      <xdr:nvSpPr>
        <xdr:cNvPr id="551" name="テキスト ボックス 550"/>
        <xdr:cNvSpPr txBox="1"/>
      </xdr:nvSpPr>
      <xdr:spPr>
        <a:xfrm>
          <a:off x="14325111" y="5850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165062</xdr:rowOff>
    </xdr:from>
    <xdr:to>
      <xdr:col>72</xdr:col>
      <xdr:colOff>38100</xdr:colOff>
      <xdr:row>35</xdr:row>
      <xdr:rowOff>95212</xdr:rowOff>
    </xdr:to>
    <xdr:sp macro="" textlink="">
      <xdr:nvSpPr>
        <xdr:cNvPr id="552" name="楕円 551"/>
        <xdr:cNvSpPr/>
      </xdr:nvSpPr>
      <xdr:spPr>
        <a:xfrm>
          <a:off x="13652500" y="5994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111739</xdr:rowOff>
    </xdr:from>
    <xdr:ext cx="534377" cy="259045"/>
    <xdr:sp macro="" textlink="">
      <xdr:nvSpPr>
        <xdr:cNvPr id="553" name="テキスト ボックス 552"/>
        <xdr:cNvSpPr txBox="1"/>
      </xdr:nvSpPr>
      <xdr:spPr>
        <a:xfrm>
          <a:off x="13436111" y="5769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122161</xdr:rowOff>
    </xdr:from>
    <xdr:to>
      <xdr:col>67</xdr:col>
      <xdr:colOff>101600</xdr:colOff>
      <xdr:row>36</xdr:row>
      <xdr:rowOff>52311</xdr:rowOff>
    </xdr:to>
    <xdr:sp macro="" textlink="">
      <xdr:nvSpPr>
        <xdr:cNvPr id="554" name="楕円 553"/>
        <xdr:cNvSpPr/>
      </xdr:nvSpPr>
      <xdr:spPr>
        <a:xfrm>
          <a:off x="12763500" y="612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68838</xdr:rowOff>
    </xdr:from>
    <xdr:ext cx="534377" cy="259045"/>
    <xdr:sp macro="" textlink="">
      <xdr:nvSpPr>
        <xdr:cNvPr id="555" name="テキスト ボックス 554"/>
        <xdr:cNvSpPr txBox="1"/>
      </xdr:nvSpPr>
      <xdr:spPr>
        <a:xfrm>
          <a:off x="12547111" y="589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6" name="テキスト ボックス 565"/>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7" name="直線コネクタ 566"/>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8" name="テキスト ボックス 567"/>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9" name="直線コネクタ 568"/>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70" name="テキスト ボックス 569"/>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1" name="直線コネクタ 570"/>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2" name="テキスト ボックス 571"/>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3" name="直線コネクタ 572"/>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4" name="テキスト ボックス 573"/>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5" name="直線コネクタ 574"/>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6" name="テキスト ボックス 575"/>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7" name="直線コネクタ 576"/>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8" name="テキスト ボックス 577"/>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9" name="直線コネクタ 57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0" name="テキスト ボックス 57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88102</xdr:rowOff>
    </xdr:from>
    <xdr:to>
      <xdr:col>85</xdr:col>
      <xdr:colOff>126364</xdr:colOff>
      <xdr:row>58</xdr:row>
      <xdr:rowOff>140440</xdr:rowOff>
    </xdr:to>
    <xdr:cxnSp macro="">
      <xdr:nvCxnSpPr>
        <xdr:cNvPr id="582" name="直線コネクタ 581"/>
        <xdr:cNvCxnSpPr/>
      </xdr:nvCxnSpPr>
      <xdr:spPr>
        <a:xfrm flipV="1">
          <a:off x="16317595" y="8660602"/>
          <a:ext cx="1269" cy="142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144267</xdr:rowOff>
    </xdr:from>
    <xdr:ext cx="534377" cy="259045"/>
    <xdr:sp macro="" textlink="">
      <xdr:nvSpPr>
        <xdr:cNvPr id="583" name="教育費最小値テキスト"/>
        <xdr:cNvSpPr txBox="1"/>
      </xdr:nvSpPr>
      <xdr:spPr>
        <a:xfrm>
          <a:off x="16370300" y="100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140440</xdr:rowOff>
    </xdr:from>
    <xdr:to>
      <xdr:col>86</xdr:col>
      <xdr:colOff>25400</xdr:colOff>
      <xdr:row>58</xdr:row>
      <xdr:rowOff>140440</xdr:rowOff>
    </xdr:to>
    <xdr:cxnSp macro="">
      <xdr:nvCxnSpPr>
        <xdr:cNvPr id="584" name="直線コネクタ 583"/>
        <xdr:cNvCxnSpPr/>
      </xdr:nvCxnSpPr>
      <xdr:spPr>
        <a:xfrm>
          <a:off x="16230600" y="1008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34779</xdr:rowOff>
    </xdr:from>
    <xdr:ext cx="599010" cy="259045"/>
    <xdr:sp macro="" textlink="">
      <xdr:nvSpPr>
        <xdr:cNvPr id="585" name="教育費最大値テキスト"/>
        <xdr:cNvSpPr txBox="1"/>
      </xdr:nvSpPr>
      <xdr:spPr>
        <a:xfrm>
          <a:off x="16370300" y="8435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88102</xdr:rowOff>
    </xdr:from>
    <xdr:to>
      <xdr:col>86</xdr:col>
      <xdr:colOff>25400</xdr:colOff>
      <xdr:row>50</xdr:row>
      <xdr:rowOff>88102</xdr:rowOff>
    </xdr:to>
    <xdr:cxnSp macro="">
      <xdr:nvCxnSpPr>
        <xdr:cNvPr id="586" name="直線コネクタ 585"/>
        <xdr:cNvCxnSpPr/>
      </xdr:nvCxnSpPr>
      <xdr:spPr>
        <a:xfrm>
          <a:off x="16230600" y="8660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81015</xdr:rowOff>
    </xdr:from>
    <xdr:to>
      <xdr:col>85</xdr:col>
      <xdr:colOff>127000</xdr:colOff>
      <xdr:row>57</xdr:row>
      <xdr:rowOff>81429</xdr:rowOff>
    </xdr:to>
    <xdr:cxnSp macro="">
      <xdr:nvCxnSpPr>
        <xdr:cNvPr id="587" name="直線コネクタ 586"/>
        <xdr:cNvCxnSpPr/>
      </xdr:nvCxnSpPr>
      <xdr:spPr>
        <a:xfrm flipV="1">
          <a:off x="15481300" y="9853665"/>
          <a:ext cx="838200" cy="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134017</xdr:rowOff>
    </xdr:from>
    <xdr:ext cx="534377" cy="259045"/>
    <xdr:sp macro="" textlink="">
      <xdr:nvSpPr>
        <xdr:cNvPr id="588" name="教育費平均値テキスト"/>
        <xdr:cNvSpPr txBox="1"/>
      </xdr:nvSpPr>
      <xdr:spPr>
        <a:xfrm>
          <a:off x="16370300" y="9563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111140</xdr:rowOff>
    </xdr:from>
    <xdr:to>
      <xdr:col>85</xdr:col>
      <xdr:colOff>177800</xdr:colOff>
      <xdr:row>57</xdr:row>
      <xdr:rowOff>41290</xdr:rowOff>
    </xdr:to>
    <xdr:sp macro="" textlink="">
      <xdr:nvSpPr>
        <xdr:cNvPr id="589" name="フローチャート: 判断 588"/>
        <xdr:cNvSpPr/>
      </xdr:nvSpPr>
      <xdr:spPr>
        <a:xfrm>
          <a:off x="16268700" y="971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168111</xdr:rowOff>
    </xdr:from>
    <xdr:to>
      <xdr:col>81</xdr:col>
      <xdr:colOff>50800</xdr:colOff>
      <xdr:row>57</xdr:row>
      <xdr:rowOff>81429</xdr:rowOff>
    </xdr:to>
    <xdr:cxnSp macro="">
      <xdr:nvCxnSpPr>
        <xdr:cNvPr id="590" name="直線コネクタ 589"/>
        <xdr:cNvCxnSpPr/>
      </xdr:nvCxnSpPr>
      <xdr:spPr>
        <a:xfrm>
          <a:off x="14592300" y="9769311"/>
          <a:ext cx="889000" cy="8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24740</xdr:rowOff>
    </xdr:from>
    <xdr:to>
      <xdr:col>81</xdr:col>
      <xdr:colOff>101600</xdr:colOff>
      <xdr:row>57</xdr:row>
      <xdr:rowOff>126340</xdr:rowOff>
    </xdr:to>
    <xdr:sp macro="" textlink="">
      <xdr:nvSpPr>
        <xdr:cNvPr id="591" name="フローチャート: 判断 590"/>
        <xdr:cNvSpPr/>
      </xdr:nvSpPr>
      <xdr:spPr>
        <a:xfrm>
          <a:off x="154305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142867</xdr:rowOff>
    </xdr:from>
    <xdr:ext cx="534377" cy="259045"/>
    <xdr:sp macro="" textlink="">
      <xdr:nvSpPr>
        <xdr:cNvPr id="592" name="テキスト ボックス 591"/>
        <xdr:cNvSpPr txBox="1"/>
      </xdr:nvSpPr>
      <xdr:spPr>
        <a:xfrm>
          <a:off x="15214111" y="957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168111</xdr:rowOff>
    </xdr:from>
    <xdr:to>
      <xdr:col>76</xdr:col>
      <xdr:colOff>114300</xdr:colOff>
      <xdr:row>57</xdr:row>
      <xdr:rowOff>25737</xdr:rowOff>
    </xdr:to>
    <xdr:cxnSp macro="">
      <xdr:nvCxnSpPr>
        <xdr:cNvPr id="593" name="直線コネクタ 592"/>
        <xdr:cNvCxnSpPr/>
      </xdr:nvCxnSpPr>
      <xdr:spPr>
        <a:xfrm flipV="1">
          <a:off x="13703300" y="9769311"/>
          <a:ext cx="889000" cy="29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64636</xdr:rowOff>
    </xdr:from>
    <xdr:to>
      <xdr:col>76</xdr:col>
      <xdr:colOff>165100</xdr:colOff>
      <xdr:row>57</xdr:row>
      <xdr:rowOff>166236</xdr:rowOff>
    </xdr:to>
    <xdr:sp macro="" textlink="">
      <xdr:nvSpPr>
        <xdr:cNvPr id="594" name="フローチャート: 判断 593"/>
        <xdr:cNvSpPr/>
      </xdr:nvSpPr>
      <xdr:spPr>
        <a:xfrm>
          <a:off x="14541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157363</xdr:rowOff>
    </xdr:from>
    <xdr:ext cx="534377" cy="259045"/>
    <xdr:sp macro="" textlink="">
      <xdr:nvSpPr>
        <xdr:cNvPr id="595" name="テキスト ボックス 594"/>
        <xdr:cNvSpPr txBox="1"/>
      </xdr:nvSpPr>
      <xdr:spPr>
        <a:xfrm>
          <a:off x="14325111" y="993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166577</xdr:rowOff>
    </xdr:from>
    <xdr:to>
      <xdr:col>71</xdr:col>
      <xdr:colOff>177800</xdr:colOff>
      <xdr:row>57</xdr:row>
      <xdr:rowOff>25737</xdr:rowOff>
    </xdr:to>
    <xdr:cxnSp macro="">
      <xdr:nvCxnSpPr>
        <xdr:cNvPr id="596" name="直線コネクタ 595"/>
        <xdr:cNvCxnSpPr/>
      </xdr:nvCxnSpPr>
      <xdr:spPr>
        <a:xfrm>
          <a:off x="12814300" y="9596327"/>
          <a:ext cx="889000" cy="202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60640</xdr:rowOff>
    </xdr:from>
    <xdr:to>
      <xdr:col>72</xdr:col>
      <xdr:colOff>38100</xdr:colOff>
      <xdr:row>57</xdr:row>
      <xdr:rowOff>162240</xdr:rowOff>
    </xdr:to>
    <xdr:sp macro="" textlink="">
      <xdr:nvSpPr>
        <xdr:cNvPr id="597" name="フローチャート: 判断 596"/>
        <xdr:cNvSpPr/>
      </xdr:nvSpPr>
      <xdr:spPr>
        <a:xfrm>
          <a:off x="13652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153367</xdr:rowOff>
    </xdr:from>
    <xdr:ext cx="534377" cy="259045"/>
    <xdr:sp macro="" textlink="">
      <xdr:nvSpPr>
        <xdr:cNvPr id="598" name="テキスト ボックス 597"/>
        <xdr:cNvSpPr txBox="1"/>
      </xdr:nvSpPr>
      <xdr:spPr>
        <a:xfrm>
          <a:off x="13436111" y="9926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44683</xdr:rowOff>
    </xdr:from>
    <xdr:to>
      <xdr:col>67</xdr:col>
      <xdr:colOff>101600</xdr:colOff>
      <xdr:row>57</xdr:row>
      <xdr:rowOff>146283</xdr:rowOff>
    </xdr:to>
    <xdr:sp macro="" textlink="">
      <xdr:nvSpPr>
        <xdr:cNvPr id="599" name="フローチャート: 判断 598"/>
        <xdr:cNvSpPr/>
      </xdr:nvSpPr>
      <xdr:spPr>
        <a:xfrm>
          <a:off x="12763500" y="981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137410</xdr:rowOff>
    </xdr:from>
    <xdr:ext cx="534377" cy="259045"/>
    <xdr:sp macro="" textlink="">
      <xdr:nvSpPr>
        <xdr:cNvPr id="600" name="テキスト ボックス 599"/>
        <xdr:cNvSpPr txBox="1"/>
      </xdr:nvSpPr>
      <xdr:spPr>
        <a:xfrm>
          <a:off x="12547111" y="991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1" name="テキスト ボックス 60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2" name="テキスト ボックス 60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3" name="テキスト ボックス 60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4" name="テキスト ボックス 60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5" name="テキスト ボックス 60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30215</xdr:rowOff>
    </xdr:from>
    <xdr:to>
      <xdr:col>85</xdr:col>
      <xdr:colOff>177800</xdr:colOff>
      <xdr:row>57</xdr:row>
      <xdr:rowOff>131815</xdr:rowOff>
    </xdr:to>
    <xdr:sp macro="" textlink="">
      <xdr:nvSpPr>
        <xdr:cNvPr id="606" name="楕円 605"/>
        <xdr:cNvSpPr/>
      </xdr:nvSpPr>
      <xdr:spPr>
        <a:xfrm>
          <a:off x="16268700" y="980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8642</xdr:rowOff>
    </xdr:from>
    <xdr:ext cx="534377" cy="259045"/>
    <xdr:sp macro="" textlink="">
      <xdr:nvSpPr>
        <xdr:cNvPr id="607" name="教育費該当値テキスト"/>
        <xdr:cNvSpPr txBox="1"/>
      </xdr:nvSpPr>
      <xdr:spPr>
        <a:xfrm>
          <a:off x="16370300" y="9781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30629</xdr:rowOff>
    </xdr:from>
    <xdr:to>
      <xdr:col>81</xdr:col>
      <xdr:colOff>101600</xdr:colOff>
      <xdr:row>57</xdr:row>
      <xdr:rowOff>132229</xdr:rowOff>
    </xdr:to>
    <xdr:sp macro="" textlink="">
      <xdr:nvSpPr>
        <xdr:cNvPr id="608" name="楕円 607"/>
        <xdr:cNvSpPr/>
      </xdr:nvSpPr>
      <xdr:spPr>
        <a:xfrm>
          <a:off x="15430500" y="980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123356</xdr:rowOff>
    </xdr:from>
    <xdr:ext cx="534377" cy="259045"/>
    <xdr:sp macro="" textlink="">
      <xdr:nvSpPr>
        <xdr:cNvPr id="609" name="テキスト ボックス 608"/>
        <xdr:cNvSpPr txBox="1"/>
      </xdr:nvSpPr>
      <xdr:spPr>
        <a:xfrm>
          <a:off x="15214111" y="9896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117311</xdr:rowOff>
    </xdr:from>
    <xdr:to>
      <xdr:col>76</xdr:col>
      <xdr:colOff>165100</xdr:colOff>
      <xdr:row>57</xdr:row>
      <xdr:rowOff>47461</xdr:rowOff>
    </xdr:to>
    <xdr:sp macro="" textlink="">
      <xdr:nvSpPr>
        <xdr:cNvPr id="610" name="楕円 609"/>
        <xdr:cNvSpPr/>
      </xdr:nvSpPr>
      <xdr:spPr>
        <a:xfrm>
          <a:off x="14541500" y="971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63988</xdr:rowOff>
    </xdr:from>
    <xdr:ext cx="534377" cy="259045"/>
    <xdr:sp macro="" textlink="">
      <xdr:nvSpPr>
        <xdr:cNvPr id="611" name="テキスト ボックス 610"/>
        <xdr:cNvSpPr txBox="1"/>
      </xdr:nvSpPr>
      <xdr:spPr>
        <a:xfrm>
          <a:off x="14325111" y="9493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146387</xdr:rowOff>
    </xdr:from>
    <xdr:to>
      <xdr:col>72</xdr:col>
      <xdr:colOff>38100</xdr:colOff>
      <xdr:row>57</xdr:row>
      <xdr:rowOff>76537</xdr:rowOff>
    </xdr:to>
    <xdr:sp macro="" textlink="">
      <xdr:nvSpPr>
        <xdr:cNvPr id="612" name="楕円 611"/>
        <xdr:cNvSpPr/>
      </xdr:nvSpPr>
      <xdr:spPr>
        <a:xfrm>
          <a:off x="13652500" y="974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93064</xdr:rowOff>
    </xdr:from>
    <xdr:ext cx="534377" cy="259045"/>
    <xdr:sp macro="" textlink="">
      <xdr:nvSpPr>
        <xdr:cNvPr id="613" name="テキスト ボックス 612"/>
        <xdr:cNvSpPr txBox="1"/>
      </xdr:nvSpPr>
      <xdr:spPr>
        <a:xfrm>
          <a:off x="13436111" y="9522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115777</xdr:rowOff>
    </xdr:from>
    <xdr:to>
      <xdr:col>67</xdr:col>
      <xdr:colOff>101600</xdr:colOff>
      <xdr:row>56</xdr:row>
      <xdr:rowOff>45927</xdr:rowOff>
    </xdr:to>
    <xdr:sp macro="" textlink="">
      <xdr:nvSpPr>
        <xdr:cNvPr id="614" name="楕円 613"/>
        <xdr:cNvSpPr/>
      </xdr:nvSpPr>
      <xdr:spPr>
        <a:xfrm>
          <a:off x="12763500" y="9545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62454</xdr:rowOff>
    </xdr:from>
    <xdr:ext cx="534377" cy="259045"/>
    <xdr:sp macro="" textlink="">
      <xdr:nvSpPr>
        <xdr:cNvPr id="615" name="テキスト ボックス 614"/>
        <xdr:cNvSpPr txBox="1"/>
      </xdr:nvSpPr>
      <xdr:spPr>
        <a:xfrm>
          <a:off x="12547111" y="932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6" name="正方形/長方形 61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7" name="正方形/長方形 61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8" name="正方形/長方形 61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9" name="正方形/長方形 61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0" name="正方形/長方形 61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1" name="正方形/長方形 62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2" name="正方形/長方形 62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3" name="正方形/長方形 62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4" name="テキスト ボックス 62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5" name="直線コネクタ 62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6" name="直線コネクタ 625"/>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7" name="テキスト ボックス 626"/>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8" name="直線コネクタ 627"/>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9" name="テキスト ボックス 628"/>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0" name="直線コネクタ 62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31" name="テキスト ボックス 630"/>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2" name="直線コネクタ 631"/>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3" name="テキスト ボックス 632"/>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4" name="直線コネクタ 633"/>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5" name="テキスト ボックス 634"/>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6" name="直線コネクタ 63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7" name="テキスト ボックス 636"/>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52489</xdr:rowOff>
    </xdr:from>
    <xdr:to>
      <xdr:col>85</xdr:col>
      <xdr:colOff>126364</xdr:colOff>
      <xdr:row>79</xdr:row>
      <xdr:rowOff>44450</xdr:rowOff>
    </xdr:to>
    <xdr:cxnSp macro="">
      <xdr:nvCxnSpPr>
        <xdr:cNvPr id="639" name="直線コネクタ 638"/>
        <xdr:cNvCxnSpPr/>
      </xdr:nvCxnSpPr>
      <xdr:spPr>
        <a:xfrm flipV="1">
          <a:off x="16317595" y="12053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40"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1" name="直線コネクタ 640"/>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170616</xdr:rowOff>
    </xdr:from>
    <xdr:ext cx="534377" cy="259045"/>
    <xdr:sp macro="" textlink="">
      <xdr:nvSpPr>
        <xdr:cNvPr id="642" name="災害復旧費最大値テキスト"/>
        <xdr:cNvSpPr txBox="1"/>
      </xdr:nvSpPr>
      <xdr:spPr>
        <a:xfrm>
          <a:off x="16370300" y="1182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52489</xdr:rowOff>
    </xdr:from>
    <xdr:to>
      <xdr:col>86</xdr:col>
      <xdr:colOff>25400</xdr:colOff>
      <xdr:row>70</xdr:row>
      <xdr:rowOff>52489</xdr:rowOff>
    </xdr:to>
    <xdr:cxnSp macro="">
      <xdr:nvCxnSpPr>
        <xdr:cNvPr id="643" name="直線コネクタ 642"/>
        <xdr:cNvCxnSpPr/>
      </xdr:nvCxnSpPr>
      <xdr:spPr>
        <a:xfrm>
          <a:off x="16230600" y="12053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130708</xdr:rowOff>
    </xdr:from>
    <xdr:to>
      <xdr:col>85</xdr:col>
      <xdr:colOff>127000</xdr:colOff>
      <xdr:row>78</xdr:row>
      <xdr:rowOff>41859</xdr:rowOff>
    </xdr:to>
    <xdr:cxnSp macro="">
      <xdr:nvCxnSpPr>
        <xdr:cNvPr id="644" name="直線コネクタ 643"/>
        <xdr:cNvCxnSpPr/>
      </xdr:nvCxnSpPr>
      <xdr:spPr>
        <a:xfrm flipV="1">
          <a:off x="15481300" y="13332358"/>
          <a:ext cx="838200" cy="82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148556</xdr:rowOff>
    </xdr:from>
    <xdr:ext cx="469744" cy="259045"/>
    <xdr:sp macro="" textlink="">
      <xdr:nvSpPr>
        <xdr:cNvPr id="645" name="災害復旧費平均値テキスト"/>
        <xdr:cNvSpPr txBox="1"/>
      </xdr:nvSpPr>
      <xdr:spPr>
        <a:xfrm>
          <a:off x="16370300" y="133502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170129</xdr:rowOff>
    </xdr:from>
    <xdr:to>
      <xdr:col>85</xdr:col>
      <xdr:colOff>177800</xdr:colOff>
      <xdr:row>78</xdr:row>
      <xdr:rowOff>100279</xdr:rowOff>
    </xdr:to>
    <xdr:sp macro="" textlink="">
      <xdr:nvSpPr>
        <xdr:cNvPr id="646" name="フローチャート: 判断 645"/>
        <xdr:cNvSpPr/>
      </xdr:nvSpPr>
      <xdr:spPr>
        <a:xfrm>
          <a:off x="16268700" y="1337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33362</xdr:rowOff>
    </xdr:from>
    <xdr:to>
      <xdr:col>81</xdr:col>
      <xdr:colOff>50800</xdr:colOff>
      <xdr:row>78</xdr:row>
      <xdr:rowOff>41859</xdr:rowOff>
    </xdr:to>
    <xdr:cxnSp macro="">
      <xdr:nvCxnSpPr>
        <xdr:cNvPr id="647" name="直線コネクタ 646"/>
        <xdr:cNvCxnSpPr/>
      </xdr:nvCxnSpPr>
      <xdr:spPr>
        <a:xfrm>
          <a:off x="14592300" y="13406462"/>
          <a:ext cx="889000" cy="8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12661</xdr:rowOff>
    </xdr:from>
    <xdr:to>
      <xdr:col>81</xdr:col>
      <xdr:colOff>101600</xdr:colOff>
      <xdr:row>78</xdr:row>
      <xdr:rowOff>114261</xdr:rowOff>
    </xdr:to>
    <xdr:sp macro="" textlink="">
      <xdr:nvSpPr>
        <xdr:cNvPr id="648" name="フローチャート: 判断 647"/>
        <xdr:cNvSpPr/>
      </xdr:nvSpPr>
      <xdr:spPr>
        <a:xfrm>
          <a:off x="15430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105388</xdr:rowOff>
    </xdr:from>
    <xdr:ext cx="469744" cy="259045"/>
    <xdr:sp macro="" textlink="">
      <xdr:nvSpPr>
        <xdr:cNvPr id="649" name="テキスト ボックス 648"/>
        <xdr:cNvSpPr txBox="1"/>
      </xdr:nvSpPr>
      <xdr:spPr>
        <a:xfrm>
          <a:off x="15246428" y="1347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33362</xdr:rowOff>
    </xdr:from>
    <xdr:to>
      <xdr:col>76</xdr:col>
      <xdr:colOff>114300</xdr:colOff>
      <xdr:row>79</xdr:row>
      <xdr:rowOff>17323</xdr:rowOff>
    </xdr:to>
    <xdr:cxnSp macro="">
      <xdr:nvCxnSpPr>
        <xdr:cNvPr id="650" name="直線コネクタ 649"/>
        <xdr:cNvCxnSpPr/>
      </xdr:nvCxnSpPr>
      <xdr:spPr>
        <a:xfrm flipV="1">
          <a:off x="13703300" y="13406462"/>
          <a:ext cx="889000" cy="15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32513</xdr:rowOff>
    </xdr:from>
    <xdr:to>
      <xdr:col>76</xdr:col>
      <xdr:colOff>165100</xdr:colOff>
      <xdr:row>78</xdr:row>
      <xdr:rowOff>134113</xdr:rowOff>
    </xdr:to>
    <xdr:sp macro="" textlink="">
      <xdr:nvSpPr>
        <xdr:cNvPr id="651" name="フローチャート: 判断 650"/>
        <xdr:cNvSpPr/>
      </xdr:nvSpPr>
      <xdr:spPr>
        <a:xfrm>
          <a:off x="14541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125240</xdr:rowOff>
    </xdr:from>
    <xdr:ext cx="469744" cy="259045"/>
    <xdr:sp macro="" textlink="">
      <xdr:nvSpPr>
        <xdr:cNvPr id="652" name="テキスト ボックス 651"/>
        <xdr:cNvSpPr txBox="1"/>
      </xdr:nvSpPr>
      <xdr:spPr>
        <a:xfrm>
          <a:off x="14357428" y="13498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126936</xdr:rowOff>
    </xdr:from>
    <xdr:to>
      <xdr:col>71</xdr:col>
      <xdr:colOff>177800</xdr:colOff>
      <xdr:row>79</xdr:row>
      <xdr:rowOff>17323</xdr:rowOff>
    </xdr:to>
    <xdr:cxnSp macro="">
      <xdr:nvCxnSpPr>
        <xdr:cNvPr id="653" name="直線コネクタ 652"/>
        <xdr:cNvCxnSpPr/>
      </xdr:nvCxnSpPr>
      <xdr:spPr>
        <a:xfrm>
          <a:off x="12814300" y="13500036"/>
          <a:ext cx="889000" cy="61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9880</xdr:rowOff>
    </xdr:from>
    <xdr:to>
      <xdr:col>72</xdr:col>
      <xdr:colOff>38100</xdr:colOff>
      <xdr:row>78</xdr:row>
      <xdr:rowOff>111480</xdr:rowOff>
    </xdr:to>
    <xdr:sp macro="" textlink="">
      <xdr:nvSpPr>
        <xdr:cNvPr id="654" name="フローチャート: 判断 653"/>
        <xdr:cNvSpPr/>
      </xdr:nvSpPr>
      <xdr:spPr>
        <a:xfrm>
          <a:off x="13652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128007</xdr:rowOff>
    </xdr:from>
    <xdr:ext cx="469744" cy="259045"/>
    <xdr:sp macro="" textlink="">
      <xdr:nvSpPr>
        <xdr:cNvPr id="655" name="テキスト ボックス 654"/>
        <xdr:cNvSpPr txBox="1"/>
      </xdr:nvSpPr>
      <xdr:spPr>
        <a:xfrm>
          <a:off x="13468428" y="1315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90767</xdr:rowOff>
    </xdr:from>
    <xdr:to>
      <xdr:col>67</xdr:col>
      <xdr:colOff>101600</xdr:colOff>
      <xdr:row>78</xdr:row>
      <xdr:rowOff>20917</xdr:rowOff>
    </xdr:to>
    <xdr:sp macro="" textlink="">
      <xdr:nvSpPr>
        <xdr:cNvPr id="656" name="フローチャート: 判断 655"/>
        <xdr:cNvSpPr/>
      </xdr:nvSpPr>
      <xdr:spPr>
        <a:xfrm>
          <a:off x="12763500" y="1329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37444</xdr:rowOff>
    </xdr:from>
    <xdr:ext cx="469744" cy="259045"/>
    <xdr:sp macro="" textlink="">
      <xdr:nvSpPr>
        <xdr:cNvPr id="657" name="テキスト ボックス 656"/>
        <xdr:cNvSpPr txBox="1"/>
      </xdr:nvSpPr>
      <xdr:spPr>
        <a:xfrm>
          <a:off x="12579428" y="1306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8" name="テキスト ボックス 65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9" name="テキスト ボックス 65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0" name="テキスト ボックス 65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1" name="テキスト ボックス 66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2" name="テキスト ボックス 66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79908</xdr:rowOff>
    </xdr:from>
    <xdr:to>
      <xdr:col>85</xdr:col>
      <xdr:colOff>177800</xdr:colOff>
      <xdr:row>78</xdr:row>
      <xdr:rowOff>10058</xdr:rowOff>
    </xdr:to>
    <xdr:sp macro="" textlink="">
      <xdr:nvSpPr>
        <xdr:cNvPr id="663" name="楕円 662"/>
        <xdr:cNvSpPr/>
      </xdr:nvSpPr>
      <xdr:spPr>
        <a:xfrm>
          <a:off x="16268700" y="13281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102785</xdr:rowOff>
    </xdr:from>
    <xdr:ext cx="469744" cy="259045"/>
    <xdr:sp macro="" textlink="">
      <xdr:nvSpPr>
        <xdr:cNvPr id="664" name="災害復旧費該当値テキスト"/>
        <xdr:cNvSpPr txBox="1"/>
      </xdr:nvSpPr>
      <xdr:spPr>
        <a:xfrm>
          <a:off x="16370300" y="13132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162509</xdr:rowOff>
    </xdr:from>
    <xdr:to>
      <xdr:col>81</xdr:col>
      <xdr:colOff>101600</xdr:colOff>
      <xdr:row>78</xdr:row>
      <xdr:rowOff>92659</xdr:rowOff>
    </xdr:to>
    <xdr:sp macro="" textlink="">
      <xdr:nvSpPr>
        <xdr:cNvPr id="665" name="楕円 664"/>
        <xdr:cNvSpPr/>
      </xdr:nvSpPr>
      <xdr:spPr>
        <a:xfrm>
          <a:off x="15430500" y="13364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109186</xdr:rowOff>
    </xdr:from>
    <xdr:ext cx="469744" cy="259045"/>
    <xdr:sp macro="" textlink="">
      <xdr:nvSpPr>
        <xdr:cNvPr id="666" name="テキスト ボックス 665"/>
        <xdr:cNvSpPr txBox="1"/>
      </xdr:nvSpPr>
      <xdr:spPr>
        <a:xfrm>
          <a:off x="15246428" y="13139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154012</xdr:rowOff>
    </xdr:from>
    <xdr:to>
      <xdr:col>76</xdr:col>
      <xdr:colOff>165100</xdr:colOff>
      <xdr:row>78</xdr:row>
      <xdr:rowOff>84162</xdr:rowOff>
    </xdr:to>
    <xdr:sp macro="" textlink="">
      <xdr:nvSpPr>
        <xdr:cNvPr id="667" name="楕円 666"/>
        <xdr:cNvSpPr/>
      </xdr:nvSpPr>
      <xdr:spPr>
        <a:xfrm>
          <a:off x="14541500" y="1335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100689</xdr:rowOff>
    </xdr:from>
    <xdr:ext cx="469744" cy="259045"/>
    <xdr:sp macro="" textlink="">
      <xdr:nvSpPr>
        <xdr:cNvPr id="668" name="テキスト ボックス 667"/>
        <xdr:cNvSpPr txBox="1"/>
      </xdr:nvSpPr>
      <xdr:spPr>
        <a:xfrm>
          <a:off x="14357428" y="13130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137973</xdr:rowOff>
    </xdr:from>
    <xdr:to>
      <xdr:col>72</xdr:col>
      <xdr:colOff>38100</xdr:colOff>
      <xdr:row>79</xdr:row>
      <xdr:rowOff>68123</xdr:rowOff>
    </xdr:to>
    <xdr:sp macro="" textlink="">
      <xdr:nvSpPr>
        <xdr:cNvPr id="669" name="楕円 668"/>
        <xdr:cNvSpPr/>
      </xdr:nvSpPr>
      <xdr:spPr>
        <a:xfrm>
          <a:off x="13652500" y="13511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59250</xdr:rowOff>
    </xdr:from>
    <xdr:ext cx="378565" cy="259045"/>
    <xdr:sp macro="" textlink="">
      <xdr:nvSpPr>
        <xdr:cNvPr id="670" name="テキスト ボックス 669"/>
        <xdr:cNvSpPr txBox="1"/>
      </xdr:nvSpPr>
      <xdr:spPr>
        <a:xfrm>
          <a:off x="13514017" y="13603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76136</xdr:rowOff>
    </xdr:from>
    <xdr:to>
      <xdr:col>67</xdr:col>
      <xdr:colOff>101600</xdr:colOff>
      <xdr:row>79</xdr:row>
      <xdr:rowOff>6286</xdr:rowOff>
    </xdr:to>
    <xdr:sp macro="" textlink="">
      <xdr:nvSpPr>
        <xdr:cNvPr id="671" name="楕円 670"/>
        <xdr:cNvSpPr/>
      </xdr:nvSpPr>
      <xdr:spPr>
        <a:xfrm>
          <a:off x="12763500" y="134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168863</xdr:rowOff>
    </xdr:from>
    <xdr:ext cx="469744" cy="259045"/>
    <xdr:sp macro="" textlink="">
      <xdr:nvSpPr>
        <xdr:cNvPr id="672" name="テキスト ボックス 671"/>
        <xdr:cNvSpPr txBox="1"/>
      </xdr:nvSpPr>
      <xdr:spPr>
        <a:xfrm>
          <a:off x="12579428" y="13541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3" name="正方形/長方形 67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4" name="正方形/長方形 67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5" name="正方形/長方形 67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6" name="正方形/長方形 67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7" name="正方形/長方形 67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8" name="正方形/長方形 67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9" name="正方形/長方形 67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0" name="正方形/長方形 67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1" name="テキスト ボックス 68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2" name="直線コネクタ 68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3" name="テキスト ボックス 682"/>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4" name="直線コネクタ 68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5" name="テキスト ボックス 684"/>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6" name="直線コネクタ 68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7" name="テキスト ボックス 68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8" name="直線コネクタ 68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9" name="テキスト ボックス 68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90" name="直線コネクタ 68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91" name="テキスト ボックス 69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2" name="直線コネクタ 69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3" name="テキスト ボックス 692"/>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4" name="直線コネクタ 69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5" name="テキスト ボックス 69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6" name="直線コネクタ 69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7" name="テキスト ボックス 69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93621</xdr:rowOff>
    </xdr:from>
    <xdr:to>
      <xdr:col>85</xdr:col>
      <xdr:colOff>126364</xdr:colOff>
      <xdr:row>99</xdr:row>
      <xdr:rowOff>102846</xdr:rowOff>
    </xdr:to>
    <xdr:cxnSp macro="">
      <xdr:nvCxnSpPr>
        <xdr:cNvPr id="699" name="直線コネクタ 698"/>
        <xdr:cNvCxnSpPr/>
      </xdr:nvCxnSpPr>
      <xdr:spPr>
        <a:xfrm flipV="1">
          <a:off x="16317595" y="15524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106673</xdr:rowOff>
    </xdr:from>
    <xdr:ext cx="534377" cy="259045"/>
    <xdr:sp macro="" textlink="">
      <xdr:nvSpPr>
        <xdr:cNvPr id="700" name="公債費最小値テキスト"/>
        <xdr:cNvSpPr txBox="1"/>
      </xdr:nvSpPr>
      <xdr:spPr>
        <a:xfrm>
          <a:off x="16370300" y="1708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102846</xdr:rowOff>
    </xdr:from>
    <xdr:to>
      <xdr:col>86</xdr:col>
      <xdr:colOff>25400</xdr:colOff>
      <xdr:row>99</xdr:row>
      <xdr:rowOff>102846</xdr:rowOff>
    </xdr:to>
    <xdr:cxnSp macro="">
      <xdr:nvCxnSpPr>
        <xdr:cNvPr id="701" name="直線コネクタ 700"/>
        <xdr:cNvCxnSpPr/>
      </xdr:nvCxnSpPr>
      <xdr:spPr>
        <a:xfrm>
          <a:off x="16230600" y="1707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40298</xdr:rowOff>
    </xdr:from>
    <xdr:ext cx="599010" cy="259045"/>
    <xdr:sp macro="" textlink="">
      <xdr:nvSpPr>
        <xdr:cNvPr id="702" name="公債費最大値テキスト"/>
        <xdr:cNvSpPr txBox="1"/>
      </xdr:nvSpPr>
      <xdr:spPr>
        <a:xfrm>
          <a:off x="16370300" y="1529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114,822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93621</xdr:rowOff>
    </xdr:from>
    <xdr:to>
      <xdr:col>86</xdr:col>
      <xdr:colOff>25400</xdr:colOff>
      <xdr:row>90</xdr:row>
      <xdr:rowOff>93621</xdr:rowOff>
    </xdr:to>
    <xdr:cxnSp macro="">
      <xdr:nvCxnSpPr>
        <xdr:cNvPr id="703" name="直線コネクタ 702"/>
        <xdr:cNvCxnSpPr/>
      </xdr:nvCxnSpPr>
      <xdr:spPr>
        <a:xfrm>
          <a:off x="16230600" y="15524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30380</xdr:rowOff>
    </xdr:from>
    <xdr:to>
      <xdr:col>85</xdr:col>
      <xdr:colOff>127000</xdr:colOff>
      <xdr:row>95</xdr:row>
      <xdr:rowOff>73439</xdr:rowOff>
    </xdr:to>
    <xdr:cxnSp macro="">
      <xdr:nvCxnSpPr>
        <xdr:cNvPr id="704" name="直線コネクタ 703"/>
        <xdr:cNvCxnSpPr/>
      </xdr:nvCxnSpPr>
      <xdr:spPr>
        <a:xfrm>
          <a:off x="15481300" y="15975230"/>
          <a:ext cx="838200" cy="385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104621</xdr:rowOff>
    </xdr:from>
    <xdr:ext cx="534377" cy="259045"/>
    <xdr:sp macro="" textlink="">
      <xdr:nvSpPr>
        <xdr:cNvPr id="705" name="公債費平均値テキスト"/>
        <xdr:cNvSpPr txBox="1"/>
      </xdr:nvSpPr>
      <xdr:spPr>
        <a:xfrm>
          <a:off x="16370300" y="163923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126194</xdr:rowOff>
    </xdr:from>
    <xdr:to>
      <xdr:col>85</xdr:col>
      <xdr:colOff>177800</xdr:colOff>
      <xdr:row>96</xdr:row>
      <xdr:rowOff>56344</xdr:rowOff>
    </xdr:to>
    <xdr:sp macro="" textlink="">
      <xdr:nvSpPr>
        <xdr:cNvPr id="706" name="フローチャート: 判断 705"/>
        <xdr:cNvSpPr/>
      </xdr:nvSpPr>
      <xdr:spPr>
        <a:xfrm>
          <a:off x="16268700" y="1641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30380</xdr:rowOff>
    </xdr:from>
    <xdr:to>
      <xdr:col>81</xdr:col>
      <xdr:colOff>50800</xdr:colOff>
      <xdr:row>96</xdr:row>
      <xdr:rowOff>1169</xdr:rowOff>
    </xdr:to>
    <xdr:cxnSp macro="">
      <xdr:nvCxnSpPr>
        <xdr:cNvPr id="707" name="直線コネクタ 706"/>
        <xdr:cNvCxnSpPr/>
      </xdr:nvCxnSpPr>
      <xdr:spPr>
        <a:xfrm flipV="1">
          <a:off x="14592300" y="15975230"/>
          <a:ext cx="889000" cy="48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124594</xdr:rowOff>
    </xdr:from>
    <xdr:to>
      <xdr:col>81</xdr:col>
      <xdr:colOff>101600</xdr:colOff>
      <xdr:row>96</xdr:row>
      <xdr:rowOff>54744</xdr:rowOff>
    </xdr:to>
    <xdr:sp macro="" textlink="">
      <xdr:nvSpPr>
        <xdr:cNvPr id="708" name="フローチャート: 判断 707"/>
        <xdr:cNvSpPr/>
      </xdr:nvSpPr>
      <xdr:spPr>
        <a:xfrm>
          <a:off x="15430500" y="1641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45871</xdr:rowOff>
    </xdr:from>
    <xdr:ext cx="534377" cy="259045"/>
    <xdr:sp macro="" textlink="">
      <xdr:nvSpPr>
        <xdr:cNvPr id="709" name="テキスト ボックス 708"/>
        <xdr:cNvSpPr txBox="1"/>
      </xdr:nvSpPr>
      <xdr:spPr>
        <a:xfrm>
          <a:off x="15214111" y="165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1169</xdr:rowOff>
    </xdr:from>
    <xdr:to>
      <xdr:col>76</xdr:col>
      <xdr:colOff>114300</xdr:colOff>
      <xdr:row>96</xdr:row>
      <xdr:rowOff>126197</xdr:rowOff>
    </xdr:to>
    <xdr:cxnSp macro="">
      <xdr:nvCxnSpPr>
        <xdr:cNvPr id="710" name="直線コネクタ 709"/>
        <xdr:cNvCxnSpPr/>
      </xdr:nvCxnSpPr>
      <xdr:spPr>
        <a:xfrm flipV="1">
          <a:off x="13703300" y="16460369"/>
          <a:ext cx="889000" cy="125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142963</xdr:rowOff>
    </xdr:from>
    <xdr:to>
      <xdr:col>76</xdr:col>
      <xdr:colOff>165100</xdr:colOff>
      <xdr:row>96</xdr:row>
      <xdr:rowOff>73113</xdr:rowOff>
    </xdr:to>
    <xdr:sp macro="" textlink="">
      <xdr:nvSpPr>
        <xdr:cNvPr id="711" name="フローチャート: 判断 710"/>
        <xdr:cNvSpPr/>
      </xdr:nvSpPr>
      <xdr:spPr>
        <a:xfrm>
          <a:off x="14541500" y="164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64240</xdr:rowOff>
    </xdr:from>
    <xdr:ext cx="534377" cy="259045"/>
    <xdr:sp macro="" textlink="">
      <xdr:nvSpPr>
        <xdr:cNvPr id="712" name="テキスト ボックス 711"/>
        <xdr:cNvSpPr txBox="1"/>
      </xdr:nvSpPr>
      <xdr:spPr>
        <a:xfrm>
          <a:off x="14325111" y="1652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126197</xdr:rowOff>
    </xdr:from>
    <xdr:to>
      <xdr:col>71</xdr:col>
      <xdr:colOff>177800</xdr:colOff>
      <xdr:row>97</xdr:row>
      <xdr:rowOff>6948</xdr:rowOff>
    </xdr:to>
    <xdr:cxnSp macro="">
      <xdr:nvCxnSpPr>
        <xdr:cNvPr id="713" name="直線コネクタ 712"/>
        <xdr:cNvCxnSpPr/>
      </xdr:nvCxnSpPr>
      <xdr:spPr>
        <a:xfrm flipV="1">
          <a:off x="12814300" y="16585397"/>
          <a:ext cx="889000" cy="52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150459</xdr:rowOff>
    </xdr:from>
    <xdr:to>
      <xdr:col>72</xdr:col>
      <xdr:colOff>38100</xdr:colOff>
      <xdr:row>96</xdr:row>
      <xdr:rowOff>80609</xdr:rowOff>
    </xdr:to>
    <xdr:sp macro="" textlink="">
      <xdr:nvSpPr>
        <xdr:cNvPr id="714" name="フローチャート: 判断 713"/>
        <xdr:cNvSpPr/>
      </xdr:nvSpPr>
      <xdr:spPr>
        <a:xfrm>
          <a:off x="13652500" y="1643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97136</xdr:rowOff>
    </xdr:from>
    <xdr:ext cx="534377" cy="259045"/>
    <xdr:sp macro="" textlink="">
      <xdr:nvSpPr>
        <xdr:cNvPr id="715" name="テキスト ボックス 714"/>
        <xdr:cNvSpPr txBox="1"/>
      </xdr:nvSpPr>
      <xdr:spPr>
        <a:xfrm>
          <a:off x="13436111" y="1621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164599</xdr:rowOff>
    </xdr:from>
    <xdr:to>
      <xdr:col>67</xdr:col>
      <xdr:colOff>101600</xdr:colOff>
      <xdr:row>96</xdr:row>
      <xdr:rowOff>94749</xdr:rowOff>
    </xdr:to>
    <xdr:sp macro="" textlink="">
      <xdr:nvSpPr>
        <xdr:cNvPr id="716" name="フローチャート: 判断 715"/>
        <xdr:cNvSpPr/>
      </xdr:nvSpPr>
      <xdr:spPr>
        <a:xfrm>
          <a:off x="12763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111276</xdr:rowOff>
    </xdr:from>
    <xdr:ext cx="534377" cy="259045"/>
    <xdr:sp macro="" textlink="">
      <xdr:nvSpPr>
        <xdr:cNvPr id="717" name="テキスト ボックス 716"/>
        <xdr:cNvSpPr txBox="1"/>
      </xdr:nvSpPr>
      <xdr:spPr>
        <a:xfrm>
          <a:off x="12547111" y="1622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8" name="テキスト ボックス 71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9" name="テキスト ボックス 71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0" name="テキスト ボックス 71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1" name="テキスト ボックス 72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2" name="テキスト ボックス 72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22639</xdr:rowOff>
    </xdr:from>
    <xdr:to>
      <xdr:col>85</xdr:col>
      <xdr:colOff>177800</xdr:colOff>
      <xdr:row>95</xdr:row>
      <xdr:rowOff>124239</xdr:rowOff>
    </xdr:to>
    <xdr:sp macro="" textlink="">
      <xdr:nvSpPr>
        <xdr:cNvPr id="723" name="楕円 722"/>
        <xdr:cNvSpPr/>
      </xdr:nvSpPr>
      <xdr:spPr>
        <a:xfrm>
          <a:off x="16268700" y="1631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45516</xdr:rowOff>
    </xdr:from>
    <xdr:ext cx="534377" cy="259045"/>
    <xdr:sp macro="" textlink="">
      <xdr:nvSpPr>
        <xdr:cNvPr id="724" name="公債費該当値テキスト"/>
        <xdr:cNvSpPr txBox="1"/>
      </xdr:nvSpPr>
      <xdr:spPr>
        <a:xfrm>
          <a:off x="16370300" y="16161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151030</xdr:rowOff>
    </xdr:from>
    <xdr:to>
      <xdr:col>81</xdr:col>
      <xdr:colOff>101600</xdr:colOff>
      <xdr:row>93</xdr:row>
      <xdr:rowOff>81180</xdr:rowOff>
    </xdr:to>
    <xdr:sp macro="" textlink="">
      <xdr:nvSpPr>
        <xdr:cNvPr id="725" name="楕円 724"/>
        <xdr:cNvSpPr/>
      </xdr:nvSpPr>
      <xdr:spPr>
        <a:xfrm>
          <a:off x="15430500" y="1592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97707</xdr:rowOff>
    </xdr:from>
    <xdr:ext cx="534377" cy="259045"/>
    <xdr:sp macro="" textlink="">
      <xdr:nvSpPr>
        <xdr:cNvPr id="726" name="テキスト ボックス 725"/>
        <xdr:cNvSpPr txBox="1"/>
      </xdr:nvSpPr>
      <xdr:spPr>
        <a:xfrm>
          <a:off x="15214111" y="15699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121819</xdr:rowOff>
    </xdr:from>
    <xdr:to>
      <xdr:col>76</xdr:col>
      <xdr:colOff>165100</xdr:colOff>
      <xdr:row>96</xdr:row>
      <xdr:rowOff>51969</xdr:rowOff>
    </xdr:to>
    <xdr:sp macro="" textlink="">
      <xdr:nvSpPr>
        <xdr:cNvPr id="727" name="楕円 726"/>
        <xdr:cNvSpPr/>
      </xdr:nvSpPr>
      <xdr:spPr>
        <a:xfrm>
          <a:off x="14541500" y="1640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68496</xdr:rowOff>
    </xdr:from>
    <xdr:ext cx="534377" cy="259045"/>
    <xdr:sp macro="" textlink="">
      <xdr:nvSpPr>
        <xdr:cNvPr id="728" name="テキスト ボックス 727"/>
        <xdr:cNvSpPr txBox="1"/>
      </xdr:nvSpPr>
      <xdr:spPr>
        <a:xfrm>
          <a:off x="14325111" y="16184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75397</xdr:rowOff>
    </xdr:from>
    <xdr:to>
      <xdr:col>72</xdr:col>
      <xdr:colOff>38100</xdr:colOff>
      <xdr:row>97</xdr:row>
      <xdr:rowOff>5547</xdr:rowOff>
    </xdr:to>
    <xdr:sp macro="" textlink="">
      <xdr:nvSpPr>
        <xdr:cNvPr id="729" name="楕円 728"/>
        <xdr:cNvSpPr/>
      </xdr:nvSpPr>
      <xdr:spPr>
        <a:xfrm>
          <a:off x="13652500" y="1653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168124</xdr:rowOff>
    </xdr:from>
    <xdr:ext cx="534377" cy="259045"/>
    <xdr:sp macro="" textlink="">
      <xdr:nvSpPr>
        <xdr:cNvPr id="730" name="テキスト ボックス 729"/>
        <xdr:cNvSpPr txBox="1"/>
      </xdr:nvSpPr>
      <xdr:spPr>
        <a:xfrm>
          <a:off x="13436111" y="16627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127598</xdr:rowOff>
    </xdr:from>
    <xdr:to>
      <xdr:col>67</xdr:col>
      <xdr:colOff>101600</xdr:colOff>
      <xdr:row>97</xdr:row>
      <xdr:rowOff>57748</xdr:rowOff>
    </xdr:to>
    <xdr:sp macro="" textlink="">
      <xdr:nvSpPr>
        <xdr:cNvPr id="731" name="楕円 730"/>
        <xdr:cNvSpPr/>
      </xdr:nvSpPr>
      <xdr:spPr>
        <a:xfrm>
          <a:off x="12763500" y="1658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48875</xdr:rowOff>
    </xdr:from>
    <xdr:ext cx="534377" cy="259045"/>
    <xdr:sp macro="" textlink="">
      <xdr:nvSpPr>
        <xdr:cNvPr id="732" name="テキスト ボックス 731"/>
        <xdr:cNvSpPr txBox="1"/>
      </xdr:nvSpPr>
      <xdr:spPr>
        <a:xfrm>
          <a:off x="12547111" y="1667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3" name="正方形/長方形 73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4" name="正方形/長方形 73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5" name="正方形/長方形 73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6" name="正方形/長方形 73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7" name="正方形/長方形 73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8" name="正方形/長方形 73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9" name="正方形/長方形 73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0" name="正方形/長方形 73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1" name="テキスト ボックス 74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2" name="直線コネクタ 74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3" name="直線コネクタ 742"/>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4" name="テキスト ボックス 743"/>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5" name="直線コネクタ 744"/>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6" name="テキスト ボックス 745"/>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7" name="直線コネクタ 746"/>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8" name="テキスト ボックス 747"/>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9" name="直線コネクタ 748"/>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50" name="テキスト ボックス 749"/>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51" name="直線コネクタ 750"/>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52" name="テキスト ボックス 751"/>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3" name="直線コネクタ 752"/>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54" name="テキスト ボックス 753"/>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5" name="直線コネクタ 75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6" name="テキスト ボックス 75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25073</xdr:rowOff>
    </xdr:from>
    <xdr:to>
      <xdr:col>116</xdr:col>
      <xdr:colOff>62864</xdr:colOff>
      <xdr:row>39</xdr:row>
      <xdr:rowOff>98878</xdr:rowOff>
    </xdr:to>
    <xdr:cxnSp macro="">
      <xdr:nvCxnSpPr>
        <xdr:cNvPr id="758" name="直線コネクタ 757"/>
        <xdr:cNvCxnSpPr/>
      </xdr:nvCxnSpPr>
      <xdr:spPr>
        <a:xfrm flipV="1">
          <a:off x="22159595" y="5340023"/>
          <a:ext cx="1269"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105499</xdr:rowOff>
    </xdr:from>
    <xdr:ext cx="249299" cy="259045"/>
    <xdr:sp macro="" textlink="">
      <xdr:nvSpPr>
        <xdr:cNvPr id="759" name="諸支出金最小値テキスト"/>
        <xdr:cNvSpPr txBox="1"/>
      </xdr:nvSpPr>
      <xdr:spPr>
        <a:xfrm>
          <a:off x="22212300" y="6792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60" name="直線コネクタ 759"/>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143200</xdr:rowOff>
    </xdr:from>
    <xdr:ext cx="469744" cy="259045"/>
    <xdr:sp macro="" textlink="">
      <xdr:nvSpPr>
        <xdr:cNvPr id="761" name="諸支出金最大値テキスト"/>
        <xdr:cNvSpPr txBox="1"/>
      </xdr:nvSpPr>
      <xdr:spPr>
        <a:xfrm>
          <a:off x="22212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25073</xdr:rowOff>
    </xdr:from>
    <xdr:to>
      <xdr:col>116</xdr:col>
      <xdr:colOff>152400</xdr:colOff>
      <xdr:row>31</xdr:row>
      <xdr:rowOff>25073</xdr:rowOff>
    </xdr:to>
    <xdr:cxnSp macro="">
      <xdr:nvCxnSpPr>
        <xdr:cNvPr id="762" name="直線コネクタ 761"/>
        <xdr:cNvCxnSpPr/>
      </xdr:nvCxnSpPr>
      <xdr:spPr>
        <a:xfrm>
          <a:off x="22072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3" name="直線コネクタ 762"/>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22950</xdr:rowOff>
    </xdr:from>
    <xdr:ext cx="378565" cy="259045"/>
    <xdr:sp macro="" textlink="">
      <xdr:nvSpPr>
        <xdr:cNvPr id="764" name="諸支出金平均値テキスト"/>
        <xdr:cNvSpPr txBox="1"/>
      </xdr:nvSpPr>
      <xdr:spPr>
        <a:xfrm>
          <a:off x="22212300" y="6538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xdr:rowOff>
    </xdr:from>
    <xdr:to>
      <xdr:col>116</xdr:col>
      <xdr:colOff>114300</xdr:colOff>
      <xdr:row>39</xdr:row>
      <xdr:rowOff>101673</xdr:rowOff>
    </xdr:to>
    <xdr:sp macro="" textlink="">
      <xdr:nvSpPr>
        <xdr:cNvPr id="765" name="フローチャート: 判断 764"/>
        <xdr:cNvSpPr/>
      </xdr:nvSpPr>
      <xdr:spPr>
        <a:xfrm>
          <a:off x="22110700" y="668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6" name="直線コネクタ 765"/>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146703</xdr:rowOff>
    </xdr:from>
    <xdr:to>
      <xdr:col>112</xdr:col>
      <xdr:colOff>38100</xdr:colOff>
      <xdr:row>39</xdr:row>
      <xdr:rowOff>76853</xdr:rowOff>
    </xdr:to>
    <xdr:sp macro="" textlink="">
      <xdr:nvSpPr>
        <xdr:cNvPr id="767" name="フローチャート: 判断 766"/>
        <xdr:cNvSpPr/>
      </xdr:nvSpPr>
      <xdr:spPr>
        <a:xfrm>
          <a:off x="21272500" y="666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93380</xdr:rowOff>
    </xdr:from>
    <xdr:ext cx="378565" cy="259045"/>
    <xdr:sp macro="" textlink="">
      <xdr:nvSpPr>
        <xdr:cNvPr id="768" name="テキスト ボックス 767"/>
        <xdr:cNvSpPr txBox="1"/>
      </xdr:nvSpPr>
      <xdr:spPr>
        <a:xfrm>
          <a:off x="21134017" y="6437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9" name="直線コネクタ 768"/>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18687</xdr:rowOff>
    </xdr:from>
    <xdr:to>
      <xdr:col>107</xdr:col>
      <xdr:colOff>101600</xdr:colOff>
      <xdr:row>39</xdr:row>
      <xdr:rowOff>120287</xdr:rowOff>
    </xdr:to>
    <xdr:sp macro="" textlink="">
      <xdr:nvSpPr>
        <xdr:cNvPr id="770" name="フローチャート: 判断 769"/>
        <xdr:cNvSpPr/>
      </xdr:nvSpPr>
      <xdr:spPr>
        <a:xfrm>
          <a:off x="20383500" y="670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136814</xdr:rowOff>
    </xdr:from>
    <xdr:ext cx="313932" cy="259045"/>
    <xdr:sp macro="" textlink="">
      <xdr:nvSpPr>
        <xdr:cNvPr id="771" name="テキスト ボックス 770"/>
        <xdr:cNvSpPr txBox="1"/>
      </xdr:nvSpPr>
      <xdr:spPr>
        <a:xfrm>
          <a:off x="20277333" y="6480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72" name="直線コネクタ 771"/>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33710</xdr:rowOff>
    </xdr:from>
    <xdr:to>
      <xdr:col>102</xdr:col>
      <xdr:colOff>165100</xdr:colOff>
      <xdr:row>39</xdr:row>
      <xdr:rowOff>135310</xdr:rowOff>
    </xdr:to>
    <xdr:sp macro="" textlink="">
      <xdr:nvSpPr>
        <xdr:cNvPr id="773" name="フローチャート: 判断 772"/>
        <xdr:cNvSpPr/>
      </xdr:nvSpPr>
      <xdr:spPr>
        <a:xfrm>
          <a:off x="19494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151837</xdr:rowOff>
    </xdr:from>
    <xdr:ext cx="313932" cy="259045"/>
    <xdr:sp macro="" textlink="">
      <xdr:nvSpPr>
        <xdr:cNvPr id="774" name="テキスト ボックス 773"/>
        <xdr:cNvSpPr txBox="1"/>
      </xdr:nvSpPr>
      <xdr:spPr>
        <a:xfrm>
          <a:off x="19388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5624</xdr:rowOff>
    </xdr:from>
    <xdr:to>
      <xdr:col>98</xdr:col>
      <xdr:colOff>38100</xdr:colOff>
      <xdr:row>39</xdr:row>
      <xdr:rowOff>107224</xdr:rowOff>
    </xdr:to>
    <xdr:sp macro="" textlink="">
      <xdr:nvSpPr>
        <xdr:cNvPr id="775" name="フローチャート: 判断 774"/>
        <xdr:cNvSpPr/>
      </xdr:nvSpPr>
      <xdr:spPr>
        <a:xfrm>
          <a:off x="18605500" y="6692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123751</xdr:rowOff>
    </xdr:from>
    <xdr:ext cx="378565" cy="259045"/>
    <xdr:sp macro="" textlink="">
      <xdr:nvSpPr>
        <xdr:cNvPr id="776" name="テキスト ボックス 775"/>
        <xdr:cNvSpPr txBox="1"/>
      </xdr:nvSpPr>
      <xdr:spPr>
        <a:xfrm>
          <a:off x="18467017" y="6467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7" name="テキスト ボックス 77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8" name="テキスト ボックス 77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9" name="テキスト ボックス 77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80" name="テキスト ボックス 77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81" name="テキスト ボックス 78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82" name="楕円 781"/>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149949</xdr:rowOff>
    </xdr:from>
    <xdr:ext cx="249299" cy="259045"/>
    <xdr:sp macro="" textlink="">
      <xdr:nvSpPr>
        <xdr:cNvPr id="783" name="諸支出金該当値テキスト"/>
        <xdr:cNvSpPr txBox="1"/>
      </xdr:nvSpPr>
      <xdr:spPr>
        <a:xfrm>
          <a:off x="22212300" y="6665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4" name="楕円 783"/>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5" name="テキスト ボックス 784"/>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6" name="楕円 785"/>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7" name="テキスト ボックス 786"/>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8" name="楕円 787"/>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9" name="テキスト ボックス 788"/>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90" name="楕円 789"/>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91" name="テキスト ボックス 790"/>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2" name="正方形/長方形 79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3" name="正方形/長方形 79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4" name="正方形/長方形 79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5" name="正方形/長方形 79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6" name="正方形/長方形 79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7" name="正方形/長方形 79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8" name="正方形/長方形 79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9" name="正方形/長方形 79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800" name="テキスト ボックス 79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801" name="直線コネクタ 80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2" name="直線コネクタ 80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3" name="テキスト ボックス 80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4" name="直線コネクタ 80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5" name="テキスト ボックス 80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7" name="直線コネクタ 80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9" name="直線コネクタ 80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1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1" name="直線コネクタ 81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2" name="直線コネクタ 81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フローチャート: 判断 81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5" name="直線コネクタ 81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6" name="フローチャート: 判断 81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7" name="テキスト ボックス 816"/>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8" name="直線コネクタ 81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9" name="フローチャート: 判断 81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20" name="テキスト ボックス 819"/>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21" name="直線コネクタ 82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2" name="フローチャート: 判断 82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3" name="テキスト ボックス 822"/>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フローチャート: 判断 82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5" name="テキスト ボックス 824"/>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6" name="テキスト ボックス 82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7" name="テキスト ボックス 82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8" name="テキスト ボックス 82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9" name="テキスト ボックス 82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0" name="テキスト ボックス 82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31" name="楕円 83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3" name="楕円 83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4" name="テキスト ボックス 833"/>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5" name="楕円 83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6" name="テキスト ボックス 835"/>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7" name="楕円 83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8" name="テキスト ボックス 837"/>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9" name="楕円 83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40" name="テキスト ボックス 839"/>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1" name="正方形/長方形 84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2" name="正方形/長方形 84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3" name="テキスト ボックス 84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目的別歳出決算額で住民</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人あたりで最も大きい金額は</a:t>
          </a:r>
          <a:r>
            <a:rPr kumimoji="1" lang="ja-JP" altLang="en-US" sz="1100">
              <a:solidFill>
                <a:schemeClr val="dk1"/>
              </a:solidFill>
              <a:effectLst/>
              <a:latin typeface="+mn-lt"/>
              <a:ea typeface="+mn-ea"/>
              <a:cs typeface="+mn-cs"/>
            </a:rPr>
            <a:t>民生</a:t>
          </a:r>
          <a:r>
            <a:rPr kumimoji="1" lang="ja-JP" altLang="ja-JP" sz="1100">
              <a:solidFill>
                <a:schemeClr val="dk1"/>
              </a:solidFill>
              <a:effectLst/>
              <a:latin typeface="+mn-lt"/>
              <a:ea typeface="+mn-ea"/>
              <a:cs typeface="+mn-cs"/>
            </a:rPr>
            <a:t>費の</a:t>
          </a:r>
          <a:r>
            <a:rPr kumimoji="1" lang="en-US" altLang="ja-JP" sz="1100">
              <a:solidFill>
                <a:schemeClr val="dk1"/>
              </a:solidFill>
              <a:effectLst/>
              <a:latin typeface="+mn-lt"/>
              <a:ea typeface="+mn-ea"/>
              <a:cs typeface="+mn-cs"/>
            </a:rPr>
            <a:t>211,879</a:t>
          </a:r>
          <a:r>
            <a:rPr kumimoji="1" lang="ja-JP" altLang="ja-JP" sz="1100">
              <a:solidFill>
                <a:schemeClr val="dk1"/>
              </a:solidFill>
              <a:effectLst/>
              <a:latin typeface="+mn-lt"/>
              <a:ea typeface="+mn-ea"/>
              <a:cs typeface="+mn-cs"/>
            </a:rPr>
            <a:t>円であり、前年比</a:t>
          </a:r>
          <a:r>
            <a:rPr kumimoji="1" lang="en-US" altLang="ja-JP" sz="1100">
              <a:solidFill>
                <a:schemeClr val="dk1"/>
              </a:solidFill>
              <a:effectLst/>
              <a:latin typeface="+mn-lt"/>
              <a:ea typeface="+mn-ea"/>
              <a:cs typeface="+mn-cs"/>
            </a:rPr>
            <a:t>12,717</a:t>
          </a:r>
          <a:r>
            <a:rPr kumimoji="1" lang="ja-JP" altLang="en-US" sz="1100">
              <a:solidFill>
                <a:schemeClr val="dk1"/>
              </a:solidFill>
              <a:effectLst/>
              <a:latin typeface="+mn-lt"/>
              <a:ea typeface="+mn-ea"/>
              <a:cs typeface="+mn-cs"/>
            </a:rPr>
            <a:t>円増加し</a:t>
          </a:r>
          <a:r>
            <a:rPr kumimoji="1" lang="ja-JP" altLang="ja-JP" sz="1100">
              <a:solidFill>
                <a:schemeClr val="dk1"/>
              </a:solidFill>
              <a:effectLst/>
              <a:latin typeface="+mn-lt"/>
              <a:ea typeface="+mn-ea"/>
              <a:cs typeface="+mn-cs"/>
            </a:rPr>
            <a:t>ている。これは</a:t>
          </a:r>
          <a:r>
            <a:rPr kumimoji="1" lang="ja-JP" altLang="en-US" sz="1100">
              <a:solidFill>
                <a:schemeClr val="dk1"/>
              </a:solidFill>
              <a:effectLst/>
              <a:latin typeface="+mn-lt"/>
              <a:ea typeface="+mn-ea"/>
              <a:cs typeface="+mn-cs"/>
            </a:rPr>
            <a:t>児童手当を始めとする扶助費の増額にによ</a:t>
          </a:r>
          <a:r>
            <a:rPr kumimoji="1" lang="ja-JP" altLang="ja-JP" sz="1100">
              <a:solidFill>
                <a:schemeClr val="dk1"/>
              </a:solidFill>
              <a:effectLst/>
              <a:latin typeface="+mn-lt"/>
              <a:ea typeface="+mn-ea"/>
              <a:cs typeface="+mn-cs"/>
            </a:rPr>
            <a:t>るものである。</a:t>
          </a:r>
          <a:r>
            <a:rPr kumimoji="1" lang="ja-JP" altLang="en-US" sz="1100">
              <a:solidFill>
                <a:schemeClr val="dk1"/>
              </a:solidFill>
              <a:effectLst/>
              <a:latin typeface="+mn-lt"/>
              <a:ea typeface="+mn-ea"/>
              <a:cs typeface="+mn-cs"/>
            </a:rPr>
            <a:t>総務</a:t>
          </a:r>
          <a:r>
            <a:rPr kumimoji="1" lang="ja-JP" altLang="ja-JP" sz="1100">
              <a:solidFill>
                <a:schemeClr val="dk1"/>
              </a:solidFill>
              <a:effectLst/>
              <a:latin typeface="+mn-lt"/>
              <a:ea typeface="+mn-ea"/>
              <a:cs typeface="+mn-cs"/>
            </a:rPr>
            <a:t>費については</a:t>
          </a:r>
          <a:r>
            <a:rPr kumimoji="1" lang="en-US" altLang="ja-JP" sz="1100">
              <a:solidFill>
                <a:schemeClr val="dk1"/>
              </a:solidFill>
              <a:effectLst/>
              <a:latin typeface="+mn-lt"/>
              <a:ea typeface="+mn-ea"/>
              <a:cs typeface="+mn-cs"/>
            </a:rPr>
            <a:t>165,347</a:t>
          </a:r>
          <a:r>
            <a:rPr kumimoji="1" lang="ja-JP" altLang="ja-JP" sz="1100">
              <a:solidFill>
                <a:schemeClr val="dk1"/>
              </a:solidFill>
              <a:effectLst/>
              <a:latin typeface="+mn-lt"/>
              <a:ea typeface="+mn-ea"/>
              <a:cs typeface="+mn-cs"/>
            </a:rPr>
            <a:t>円であり、前年比</a:t>
          </a:r>
          <a:r>
            <a:rPr kumimoji="1" lang="en-US" altLang="ja-JP" sz="1100">
              <a:solidFill>
                <a:schemeClr val="dk1"/>
              </a:solidFill>
              <a:effectLst/>
              <a:latin typeface="+mn-lt"/>
              <a:ea typeface="+mn-ea"/>
              <a:cs typeface="+mn-cs"/>
            </a:rPr>
            <a:t>103,089</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r>
            <a:rPr kumimoji="1" lang="ja-JP" altLang="en-US" sz="1100">
              <a:solidFill>
                <a:schemeClr val="dk1"/>
              </a:solidFill>
              <a:effectLst/>
              <a:latin typeface="+mn-lt"/>
              <a:ea typeface="+mn-ea"/>
              <a:cs typeface="+mn-cs"/>
            </a:rPr>
            <a:t>工事を行っていた公共複合施設（外構部分等）の完成に</a:t>
          </a:r>
          <a:r>
            <a:rPr kumimoji="1" lang="ja-JP" altLang="ja-JP" sz="1100">
              <a:solidFill>
                <a:schemeClr val="dk1"/>
              </a:solidFill>
              <a:effectLst/>
              <a:latin typeface="+mn-lt"/>
              <a:ea typeface="+mn-ea"/>
              <a:cs typeface="+mn-cs"/>
            </a:rPr>
            <a:t>よるものである。商工費については、タスビル改修事業の</a:t>
          </a:r>
          <a:r>
            <a:rPr kumimoji="1" lang="ja-JP" altLang="en-US" sz="1100">
              <a:solidFill>
                <a:schemeClr val="dk1"/>
              </a:solidFill>
              <a:effectLst/>
              <a:latin typeface="+mn-lt"/>
              <a:ea typeface="+mn-ea"/>
              <a:cs typeface="+mn-cs"/>
            </a:rPr>
            <a:t>完了</a:t>
          </a:r>
          <a:r>
            <a:rPr kumimoji="1" lang="ja-JP" altLang="ja-JP" sz="1100">
              <a:solidFill>
                <a:schemeClr val="dk1"/>
              </a:solidFill>
              <a:effectLst/>
              <a:latin typeface="+mn-lt"/>
              <a:ea typeface="+mn-ea"/>
              <a:cs typeface="+mn-cs"/>
            </a:rPr>
            <a:t>により、前年比</a:t>
          </a:r>
          <a:r>
            <a:rPr kumimoji="1" lang="en-US" altLang="ja-JP" sz="1100">
              <a:solidFill>
                <a:schemeClr val="dk1"/>
              </a:solidFill>
              <a:effectLst/>
              <a:latin typeface="+mn-lt"/>
              <a:ea typeface="+mn-ea"/>
              <a:cs typeface="+mn-cs"/>
            </a:rPr>
            <a:t>57,282</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a:t>
          </a:r>
          <a:r>
            <a:rPr kumimoji="1" lang="ja-JP" altLang="en-US" sz="1100">
              <a:solidFill>
                <a:schemeClr val="dk1"/>
              </a:solidFill>
              <a:effectLst/>
              <a:latin typeface="+mn-lt"/>
              <a:ea typeface="+mn-ea"/>
              <a:cs typeface="+mn-cs"/>
            </a:rPr>
            <a:t>た</a:t>
          </a:r>
          <a:r>
            <a:rPr kumimoji="1" lang="ja-JP" altLang="ja-JP" sz="1100">
              <a:solidFill>
                <a:schemeClr val="dk1"/>
              </a:solidFill>
              <a:effectLst/>
              <a:latin typeface="+mn-lt"/>
              <a:ea typeface="+mn-ea"/>
              <a:cs typeface="+mn-cs"/>
            </a:rPr>
            <a:t>。また、公債費については、</a:t>
          </a:r>
          <a:r>
            <a:rPr kumimoji="1" lang="ja-JP" altLang="en-US" sz="1100">
              <a:solidFill>
                <a:schemeClr val="dk1"/>
              </a:solidFill>
              <a:effectLst/>
              <a:latin typeface="+mn-lt"/>
              <a:ea typeface="+mn-ea"/>
              <a:cs typeface="+mn-cs"/>
            </a:rPr>
            <a:t>大規模な繰上償還行った</a:t>
          </a:r>
          <a:r>
            <a:rPr kumimoji="1" lang="ja-JP" altLang="ja-JP" sz="1100">
              <a:solidFill>
                <a:schemeClr val="dk1"/>
              </a:solidFill>
              <a:effectLst/>
              <a:latin typeface="+mn-lt"/>
              <a:ea typeface="+mn-ea"/>
              <a:cs typeface="+mn-cs"/>
            </a:rPr>
            <a:t>前年</a:t>
          </a:r>
          <a:r>
            <a:rPr kumimoji="1" lang="ja-JP" altLang="en-US" sz="1100">
              <a:solidFill>
                <a:schemeClr val="dk1"/>
              </a:solidFill>
              <a:effectLst/>
              <a:latin typeface="+mn-lt"/>
              <a:ea typeface="+mn-ea"/>
              <a:cs typeface="+mn-cs"/>
            </a:rPr>
            <a:t>と比較し</a:t>
          </a:r>
          <a:r>
            <a:rPr kumimoji="1" lang="en-US" altLang="ja-JP" sz="1100">
              <a:solidFill>
                <a:schemeClr val="dk1"/>
              </a:solidFill>
              <a:effectLst/>
              <a:latin typeface="+mn-lt"/>
              <a:ea typeface="+mn-ea"/>
              <a:cs typeface="+mn-cs"/>
            </a:rPr>
            <a:t>23,637</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となった。今後</a:t>
          </a:r>
          <a:r>
            <a:rPr kumimoji="1" lang="ja-JP" altLang="en-US" sz="1100">
              <a:solidFill>
                <a:schemeClr val="dk1"/>
              </a:solidFill>
              <a:effectLst/>
              <a:latin typeface="+mn-lt"/>
              <a:ea typeface="+mn-ea"/>
              <a:cs typeface="+mn-cs"/>
            </a:rPr>
            <a:t>も引き続き</a:t>
          </a:r>
          <a:r>
            <a:rPr kumimoji="1" lang="ja-JP" altLang="ja-JP" sz="1100">
              <a:solidFill>
                <a:schemeClr val="dk1"/>
              </a:solidFill>
              <a:effectLst/>
              <a:latin typeface="+mn-lt"/>
              <a:ea typeface="+mn-ea"/>
              <a:cs typeface="+mn-cs"/>
            </a:rPr>
            <a:t>事業の見直し等を行い</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財政コストの削減を図りながら、効率的で質の高い行財政運営に取り組む必要がある。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山形県長井市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実質収支額については</a:t>
          </a:r>
          <a:r>
            <a:rPr kumimoji="1" lang="ja-JP" altLang="ja-JP" sz="1100">
              <a:solidFill>
                <a:schemeClr val="dk1"/>
              </a:solidFill>
              <a:effectLst/>
              <a:latin typeface="+mn-lt"/>
              <a:ea typeface="+mn-ea"/>
              <a:cs typeface="+mn-cs"/>
            </a:rPr>
            <a:t>、公債費の増加、</a:t>
          </a:r>
          <a:r>
            <a:rPr kumimoji="1" lang="ja-JP" altLang="en-US" sz="1100">
              <a:solidFill>
                <a:schemeClr val="dk1"/>
              </a:solidFill>
              <a:effectLst/>
              <a:latin typeface="+mn-lt"/>
              <a:ea typeface="+mn-ea"/>
              <a:cs typeface="+mn-cs"/>
            </a:rPr>
            <a:t>会計年度任用職員への勤勉手当の支給開始の影響により、</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1.65</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悪化</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な</a:t>
          </a:r>
          <a:r>
            <a:rPr kumimoji="1" lang="ja-JP" altLang="ja-JP" sz="1100">
              <a:solidFill>
                <a:schemeClr val="dk1"/>
              </a:solidFill>
              <a:effectLst/>
              <a:latin typeface="+mn-lt"/>
              <a:ea typeface="+mn-ea"/>
              <a:cs typeface="+mn-cs"/>
            </a:rPr>
            <a:t>った。</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実質単年度収支</a:t>
          </a:r>
          <a:r>
            <a:rPr kumimoji="1" lang="ja-JP" altLang="en-US" sz="1100">
              <a:solidFill>
                <a:schemeClr val="dk1"/>
              </a:solidFill>
              <a:effectLst/>
              <a:latin typeface="+mn-lt"/>
              <a:ea typeface="+mn-ea"/>
              <a:cs typeface="+mn-cs"/>
            </a:rPr>
            <a:t>について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、公債費の増加や基金取り崩しの影響により</a:t>
          </a:r>
          <a:r>
            <a:rPr kumimoji="1" lang="en-US" altLang="ja-JP" sz="1100">
              <a:solidFill>
                <a:schemeClr val="dk1"/>
              </a:solidFill>
              <a:effectLst/>
              <a:latin typeface="+mn-lt"/>
              <a:ea typeface="+mn-ea"/>
              <a:cs typeface="+mn-cs"/>
            </a:rPr>
            <a:t>161</a:t>
          </a:r>
          <a:r>
            <a:rPr kumimoji="1" lang="ja-JP" altLang="ja-JP" sz="1100">
              <a:solidFill>
                <a:schemeClr val="dk1"/>
              </a:solidFill>
              <a:effectLst/>
              <a:latin typeface="+mn-lt"/>
              <a:ea typeface="+mn-ea"/>
              <a:cs typeface="+mn-cs"/>
            </a:rPr>
            <a:t>百万円の</a:t>
          </a:r>
          <a:r>
            <a:rPr kumimoji="1" lang="ja-JP" altLang="en-US" sz="1100">
              <a:solidFill>
                <a:schemeClr val="dk1"/>
              </a:solidFill>
              <a:effectLst/>
              <a:latin typeface="+mn-lt"/>
              <a:ea typeface="+mn-ea"/>
              <a:cs typeface="+mn-cs"/>
            </a:rPr>
            <a:t>赤</a:t>
          </a:r>
          <a:r>
            <a:rPr kumimoji="1" lang="ja-JP" altLang="ja-JP" sz="1100">
              <a:solidFill>
                <a:schemeClr val="dk1"/>
              </a:solidFill>
              <a:effectLst/>
              <a:latin typeface="+mn-lt"/>
              <a:ea typeface="+mn-ea"/>
              <a:cs typeface="+mn-cs"/>
            </a:rPr>
            <a:t>字となっ</a:t>
          </a:r>
          <a:r>
            <a:rPr kumimoji="1" lang="ja-JP" altLang="en-US" sz="1100">
              <a:solidFill>
                <a:schemeClr val="dk1"/>
              </a:solidFill>
              <a:effectLst/>
              <a:latin typeface="+mn-lt"/>
              <a:ea typeface="+mn-ea"/>
              <a:cs typeface="+mn-cs"/>
            </a:rPr>
            <a:t>ており、</a:t>
          </a:r>
          <a:r>
            <a:rPr kumimoji="1" lang="ja-JP" altLang="ja-JP" sz="1100">
              <a:solidFill>
                <a:schemeClr val="dk1"/>
              </a:solidFill>
              <a:effectLst/>
              <a:latin typeface="+mn-lt"/>
              <a:ea typeface="+mn-ea"/>
              <a:cs typeface="+mn-cs"/>
            </a:rPr>
            <a:t>今後も適切な財源の確保と歳出の精査に努める。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山形県長井市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年度一般会計について</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、標準財政規模は実質収支が減少したことにより</a:t>
          </a:r>
          <a:r>
            <a:rPr kumimoji="1" lang="en-US" altLang="ja-JP" sz="1100">
              <a:solidFill>
                <a:schemeClr val="dk1"/>
              </a:solidFill>
              <a:effectLst/>
              <a:latin typeface="+mn-lt"/>
              <a:ea typeface="+mn-ea"/>
              <a:cs typeface="+mn-cs"/>
            </a:rPr>
            <a:t>1.66</a:t>
          </a:r>
          <a:r>
            <a:rPr kumimoji="1" lang="ja-JP" altLang="ja-JP" sz="1100">
              <a:solidFill>
                <a:schemeClr val="dk1"/>
              </a:solidFill>
              <a:effectLst/>
              <a:latin typeface="+mn-lt"/>
              <a:ea typeface="+mn-ea"/>
              <a:cs typeface="+mn-cs"/>
            </a:rPr>
            <a:t>ポイント減少した。また、水道事業においては、</a:t>
          </a:r>
          <a:r>
            <a:rPr kumimoji="1" lang="ja-JP" altLang="en-US" sz="1100">
              <a:solidFill>
                <a:schemeClr val="dk1"/>
              </a:solidFill>
              <a:effectLst/>
              <a:latin typeface="+mn-lt"/>
              <a:ea typeface="+mn-ea"/>
              <a:cs typeface="+mn-cs"/>
            </a:rPr>
            <a:t>給水人口の減少による給水収益</a:t>
          </a:r>
          <a:r>
            <a:rPr kumimoji="1" lang="ja-JP" altLang="ja-JP" sz="1100">
              <a:solidFill>
                <a:schemeClr val="dk1"/>
              </a:solidFill>
              <a:effectLst/>
              <a:latin typeface="+mn-lt"/>
              <a:ea typeface="+mn-ea"/>
              <a:cs typeface="+mn-cs"/>
            </a:rPr>
            <a:t>の減少により、</a:t>
          </a:r>
          <a:r>
            <a:rPr kumimoji="1" lang="en-US" altLang="ja-JP" sz="1100">
              <a:solidFill>
                <a:schemeClr val="dk1"/>
              </a:solidFill>
              <a:effectLst/>
              <a:latin typeface="+mn-lt"/>
              <a:ea typeface="+mn-ea"/>
              <a:cs typeface="+mn-cs"/>
            </a:rPr>
            <a:t>0.65</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で推移した。</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なお、一般会計及びすべての特別会計で赤字は生じておらず、今後も各会計で適正な財政運営、企業運営を行っていく。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_&#36001;&#25919;&#35506;/020_&#36001;&#21209;&#20418;/2025/01%20&#36001;&#25919;&#31649;&#29702;&#38306;&#20418;/04%20&#27770;&#31639;&#32113;&#35336;/R6&#27770;&#31639;&#32113;&#35336;/45%20&#36001;&#25919;&#29366;&#27841;&#36039;&#26009;&#38598;&#65288;&#20196;&#21644;6&#24180;&#24230;&#27770;&#31639;&#20998;&#65289;/02%20&#24441;&#21106;&#20998;&#25285;/&#12304;KON&#12305;_062090_&#38263;&#20117;&#24066;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_&#36001;&#25919;&#35506;/020_&#36001;&#21209;&#20418;/2025/01%20&#36001;&#25919;&#31649;&#29702;&#38306;&#20418;/04%20&#27770;&#31639;&#32113;&#35336;/R6&#27770;&#31639;&#32113;&#35336;/45%20&#36001;&#25919;&#29366;&#27841;&#36039;&#26009;&#38598;&#65288;&#20196;&#21644;6&#24180;&#24230;&#27770;&#31639;&#20998;&#65289;/02%20&#24441;&#21106;&#20998;&#25285;/&#28168;&#12304;wada&#12305;_062090_&#38263;&#20117;&#24066;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_&#36001;&#25919;&#35506;/020_&#36001;&#21209;&#20418;/2025/01%20&#36001;&#25919;&#31649;&#29702;&#38306;&#20418;/04%20&#27770;&#31639;&#32113;&#35336;/R6&#27770;&#31639;&#32113;&#35336;/45%20&#36001;&#25919;&#29366;&#27841;&#36039;&#26009;&#38598;&#65288;&#20196;&#21644;6&#24180;&#24230;&#27770;&#31639;&#20998;&#65289;/02%20&#24441;&#21106;&#20998;&#25285;/&#12304;&#32020;&#12305;_062090_&#38263;&#20117;&#24066;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8">
          <cell r="B18" t="str">
            <v>R02</v>
          </cell>
          <cell r="C18" t="str">
            <v>R03</v>
          </cell>
          <cell r="D18" t="str">
            <v>R04</v>
          </cell>
          <cell r="E18" t="str">
            <v>R05</v>
          </cell>
          <cell r="F18" t="str">
            <v>R06</v>
          </cell>
        </row>
        <row r="19">
          <cell r="A19" t="str">
            <v>実質収支額</v>
          </cell>
          <cell r="B19">
            <v>5.86</v>
          </cell>
          <cell r="C19">
            <v>7.35</v>
          </cell>
          <cell r="D19">
            <v>7.21</v>
          </cell>
          <cell r="E19">
            <v>6.75</v>
          </cell>
          <cell r="F19">
            <v>5.0999999999999996</v>
          </cell>
        </row>
        <row r="20">
          <cell r="A20" t="str">
            <v>財政調整基金残高</v>
          </cell>
          <cell r="B20">
            <v>4.55</v>
          </cell>
          <cell r="C20">
            <v>7.34</v>
          </cell>
          <cell r="D20">
            <v>5.68</v>
          </cell>
          <cell r="E20">
            <v>4.03</v>
          </cell>
          <cell r="F20">
            <v>3.47</v>
          </cell>
        </row>
        <row r="21">
          <cell r="A21" t="str">
            <v>実質単年度収支</v>
          </cell>
          <cell r="B21">
            <v>1.1399999999999999</v>
          </cell>
          <cell r="C21">
            <v>4.62</v>
          </cell>
          <cell r="D21">
            <v>-1.1499999999999999</v>
          </cell>
          <cell r="E21">
            <v>6.67</v>
          </cell>
          <cell r="F21">
            <v>-1.9</v>
          </cell>
        </row>
        <row r="40">
          <cell r="B40" t="str">
            <v>R02</v>
          </cell>
          <cell r="C40"/>
          <cell r="D40"/>
          <cell r="E40" t="str">
            <v>R03</v>
          </cell>
          <cell r="F40"/>
          <cell r="G40"/>
          <cell r="H40" t="str">
            <v>R04</v>
          </cell>
          <cell r="I40"/>
          <cell r="J40"/>
          <cell r="K40" t="str">
            <v>R05</v>
          </cell>
          <cell r="L40"/>
          <cell r="M40"/>
          <cell r="N40" t="str">
            <v>R06</v>
          </cell>
          <cell r="O40"/>
          <cell r="P40"/>
        </row>
        <row r="41">
          <cell r="B41" t="str">
            <v>元利償還金等</v>
          </cell>
          <cell r="C41"/>
          <cell r="D41" t="str">
            <v>算入公債費等</v>
          </cell>
          <cell r="E41" t="str">
            <v>元利償還金等</v>
          </cell>
          <cell r="F41"/>
          <cell r="G41" t="str">
            <v>算入公債費等</v>
          </cell>
          <cell r="H41" t="str">
            <v>元利償還金等</v>
          </cell>
          <cell r="I41"/>
          <cell r="J41" t="str">
            <v>算入公債費等</v>
          </cell>
          <cell r="K41" t="str">
            <v>元利償還金等</v>
          </cell>
          <cell r="L41"/>
          <cell r="M41" t="str">
            <v>算入公債費等</v>
          </cell>
          <cell r="N41" t="str">
            <v>元利償還金等</v>
          </cell>
          <cell r="O41"/>
          <cell r="P41" t="str">
            <v>算入公債費等</v>
          </cell>
        </row>
        <row r="42">
          <cell r="A42" t="str">
            <v>算入公債費等</v>
          </cell>
          <cell r="B42"/>
          <cell r="C42"/>
          <cell r="D42">
            <v>1284</v>
          </cell>
          <cell r="E42"/>
          <cell r="F42"/>
          <cell r="G42">
            <v>1267</v>
          </cell>
          <cell r="H42"/>
          <cell r="I42"/>
          <cell r="J42">
            <v>1290</v>
          </cell>
          <cell r="K42"/>
          <cell r="L42"/>
          <cell r="M42">
            <v>1247</v>
          </cell>
          <cell r="N42"/>
          <cell r="O42"/>
          <cell r="P42">
            <v>1319</v>
          </cell>
        </row>
        <row r="43">
          <cell r="A43" t="str">
            <v>一時借入金の利子</v>
          </cell>
          <cell r="B43">
            <v>1</v>
          </cell>
          <cell r="C43"/>
          <cell r="D43"/>
          <cell r="E43">
            <v>1</v>
          </cell>
          <cell r="F43"/>
          <cell r="G43"/>
          <cell r="H43">
            <v>0</v>
          </cell>
          <cell r="I43"/>
          <cell r="J43"/>
          <cell r="K43">
            <v>0</v>
          </cell>
          <cell r="L43"/>
          <cell r="M43"/>
          <cell r="N43">
            <v>0</v>
          </cell>
          <cell r="O43"/>
          <cell r="P43"/>
        </row>
        <row r="44">
          <cell r="A44" t="str">
            <v>債務負担行為に基づく支出額</v>
          </cell>
          <cell r="B44">
            <v>1</v>
          </cell>
          <cell r="C44"/>
          <cell r="D44"/>
          <cell r="E44">
            <v>52</v>
          </cell>
          <cell r="F44"/>
          <cell r="G44"/>
          <cell r="H44">
            <v>52</v>
          </cell>
          <cell r="I44"/>
          <cell r="J44"/>
          <cell r="K44">
            <v>52</v>
          </cell>
          <cell r="L44"/>
          <cell r="M44"/>
          <cell r="N44">
            <v>52</v>
          </cell>
          <cell r="O44"/>
          <cell r="P44"/>
        </row>
        <row r="45">
          <cell r="A45" t="str">
            <v>組合等が起こした地方債の元利償還金に対する負担金等</v>
          </cell>
          <cell r="B45">
            <v>339</v>
          </cell>
          <cell r="C45"/>
          <cell r="D45"/>
          <cell r="E45">
            <v>342</v>
          </cell>
          <cell r="F45"/>
          <cell r="G45"/>
          <cell r="H45">
            <v>371</v>
          </cell>
          <cell r="I45"/>
          <cell r="J45"/>
          <cell r="K45">
            <v>367</v>
          </cell>
          <cell r="L45"/>
          <cell r="M45"/>
          <cell r="N45">
            <v>396</v>
          </cell>
          <cell r="O45"/>
          <cell r="P45"/>
        </row>
        <row r="46">
          <cell r="A46" t="str">
            <v>公営企業債の元利償還金に対する繰入金</v>
          </cell>
          <cell r="B46">
            <v>432</v>
          </cell>
          <cell r="C46"/>
          <cell r="D46"/>
          <cell r="E46">
            <v>428</v>
          </cell>
          <cell r="F46"/>
          <cell r="G46"/>
          <cell r="H46">
            <v>454</v>
          </cell>
          <cell r="I46"/>
          <cell r="J46"/>
          <cell r="K46">
            <v>429</v>
          </cell>
          <cell r="L46"/>
          <cell r="M46"/>
          <cell r="N46">
            <v>409</v>
          </cell>
          <cell r="O46"/>
          <cell r="P46"/>
        </row>
        <row r="47">
          <cell r="A47" t="str">
            <v>満期一括償還地方債に係る年度割相当額</v>
          </cell>
          <cell r="B47" t="str">
            <v>-</v>
          </cell>
          <cell r="C47"/>
          <cell r="D47"/>
          <cell r="E47" t="str">
            <v>-</v>
          </cell>
          <cell r="F47"/>
          <cell r="G47"/>
          <cell r="H47" t="str">
            <v>-</v>
          </cell>
          <cell r="I47"/>
          <cell r="J47"/>
          <cell r="K47" t="str">
            <v>-</v>
          </cell>
          <cell r="L47"/>
          <cell r="M47"/>
          <cell r="N47" t="str">
            <v>-</v>
          </cell>
          <cell r="O47"/>
          <cell r="P47"/>
        </row>
        <row r="48">
          <cell r="A48" t="str">
            <v>減債基金積立不足算定額</v>
          </cell>
          <cell r="B48" t="str">
            <v>-</v>
          </cell>
          <cell r="C48"/>
          <cell r="D48"/>
          <cell r="E48" t="str">
            <v>-</v>
          </cell>
          <cell r="F48"/>
          <cell r="G48"/>
          <cell r="H48" t="str">
            <v>-</v>
          </cell>
          <cell r="I48"/>
          <cell r="J48"/>
          <cell r="K48" t="str">
            <v>-</v>
          </cell>
          <cell r="L48"/>
          <cell r="M48"/>
          <cell r="N48" t="str">
            <v>-</v>
          </cell>
          <cell r="O48"/>
          <cell r="P48"/>
        </row>
        <row r="49">
          <cell r="A49" t="str">
            <v>元利償還金</v>
          </cell>
          <cell r="B49">
            <v>1219</v>
          </cell>
          <cell r="C49"/>
          <cell r="D49"/>
          <cell r="E49">
            <v>1284</v>
          </cell>
          <cell r="F49"/>
          <cell r="G49"/>
          <cell r="H49">
            <v>1377</v>
          </cell>
          <cell r="I49"/>
          <cell r="J49"/>
          <cell r="K49">
            <v>1445</v>
          </cell>
          <cell r="L49"/>
          <cell r="M49"/>
          <cell r="N49">
            <v>1552</v>
          </cell>
          <cell r="O49"/>
          <cell r="P49"/>
        </row>
        <row r="50">
          <cell r="A50" t="str">
            <v>実質公債費比率の分子</v>
          </cell>
          <cell r="B50" t="e">
            <v>#N/A</v>
          </cell>
          <cell r="C50">
            <v>708</v>
          </cell>
          <cell r="D50" t="e">
            <v>#N/A</v>
          </cell>
          <cell r="E50" t="e">
            <v>#N/A</v>
          </cell>
          <cell r="F50">
            <v>840</v>
          </cell>
          <cell r="G50" t="e">
            <v>#N/A</v>
          </cell>
          <cell r="H50" t="e">
            <v>#N/A</v>
          </cell>
          <cell r="I50">
            <v>964</v>
          </cell>
          <cell r="J50" t="e">
            <v>#N/A</v>
          </cell>
          <cell r="K50" t="e">
            <v>#N/A</v>
          </cell>
          <cell r="L50">
            <v>1046</v>
          </cell>
          <cell r="M50" t="e">
            <v>#N/A</v>
          </cell>
          <cell r="N50" t="e">
            <v>#N/A</v>
          </cell>
          <cell r="O50">
            <v>1090</v>
          </cell>
          <cell r="P50" t="e">
            <v>#N/A</v>
          </cell>
        </row>
        <row r="54">
          <cell r="B54" t="str">
            <v>R02</v>
          </cell>
          <cell r="C54"/>
          <cell r="D54"/>
          <cell r="E54" t="str">
            <v>R03</v>
          </cell>
          <cell r="F54"/>
          <cell r="G54"/>
          <cell r="H54" t="str">
            <v>R04</v>
          </cell>
          <cell r="I54"/>
          <cell r="J54"/>
          <cell r="K54" t="str">
            <v>R05</v>
          </cell>
          <cell r="L54"/>
          <cell r="M54"/>
          <cell r="N54" t="str">
            <v>R06</v>
          </cell>
          <cell r="O54"/>
          <cell r="P54"/>
        </row>
        <row r="55">
          <cell r="B55" t="str">
            <v>将来負担額</v>
          </cell>
          <cell r="C55"/>
          <cell r="D55" t="str">
            <v>充当可能財源等</v>
          </cell>
          <cell r="E55" t="str">
            <v>将来負担額</v>
          </cell>
          <cell r="F55"/>
          <cell r="G55" t="str">
            <v>充当可能財源等</v>
          </cell>
          <cell r="H55" t="str">
            <v>将来負担額</v>
          </cell>
          <cell r="I55"/>
          <cell r="J55" t="str">
            <v>充当可能財源等</v>
          </cell>
          <cell r="K55" t="str">
            <v>将来負担額</v>
          </cell>
          <cell r="L55"/>
          <cell r="M55" t="str">
            <v>充当可能財源等</v>
          </cell>
          <cell r="N55" t="str">
            <v>将来負担額</v>
          </cell>
          <cell r="O55"/>
          <cell r="P55" t="str">
            <v>充当可能財源等</v>
          </cell>
        </row>
        <row r="56">
          <cell r="A56" t="str">
            <v>基準財政需要額算入見込額</v>
          </cell>
          <cell r="B56"/>
          <cell r="C56"/>
          <cell r="D56">
            <v>14397</v>
          </cell>
          <cell r="E56"/>
          <cell r="F56"/>
          <cell r="G56">
            <v>14515</v>
          </cell>
          <cell r="H56"/>
          <cell r="I56"/>
          <cell r="J56">
            <v>14986</v>
          </cell>
          <cell r="K56"/>
          <cell r="L56"/>
          <cell r="M56">
            <v>14504</v>
          </cell>
          <cell r="N56"/>
          <cell r="O56"/>
          <cell r="P56">
            <v>14032</v>
          </cell>
        </row>
        <row r="57">
          <cell r="A57" t="str">
            <v>充当可能特定歳入</v>
          </cell>
          <cell r="B57"/>
          <cell r="C57"/>
          <cell r="D57">
            <v>999</v>
          </cell>
          <cell r="E57"/>
          <cell r="F57"/>
          <cell r="G57">
            <v>1020</v>
          </cell>
          <cell r="H57"/>
          <cell r="I57"/>
          <cell r="J57">
            <v>1160</v>
          </cell>
          <cell r="K57"/>
          <cell r="L57"/>
          <cell r="M57">
            <v>933</v>
          </cell>
          <cell r="N57"/>
          <cell r="O57"/>
          <cell r="P57">
            <v>851</v>
          </cell>
        </row>
        <row r="58">
          <cell r="A58" t="str">
            <v>充当可能基金</v>
          </cell>
          <cell r="B58"/>
          <cell r="C58"/>
          <cell r="D58">
            <v>1923</v>
          </cell>
          <cell r="E58"/>
          <cell r="F58"/>
          <cell r="G58">
            <v>2350</v>
          </cell>
          <cell r="H58"/>
          <cell r="I58"/>
          <cell r="J58">
            <v>2531</v>
          </cell>
          <cell r="K58"/>
          <cell r="L58"/>
          <cell r="M58">
            <v>1737</v>
          </cell>
          <cell r="N58"/>
          <cell r="O58"/>
          <cell r="P58">
            <v>1416</v>
          </cell>
        </row>
        <row r="59">
          <cell r="A59" t="str">
            <v>組合等連結実質赤字額負担見込額</v>
          </cell>
          <cell r="B59" t="str">
            <v>-</v>
          </cell>
          <cell r="C59"/>
          <cell r="D59"/>
          <cell r="E59" t="str">
            <v>-</v>
          </cell>
          <cell r="F59"/>
          <cell r="G59"/>
          <cell r="H59" t="str">
            <v>-</v>
          </cell>
          <cell r="I59"/>
          <cell r="J59"/>
          <cell r="K59" t="str">
            <v>-</v>
          </cell>
          <cell r="L59"/>
          <cell r="M59"/>
          <cell r="N59" t="str">
            <v>-</v>
          </cell>
          <cell r="O59"/>
          <cell r="P59"/>
        </row>
        <row r="60">
          <cell r="A60" t="str">
            <v>連結実質赤字額</v>
          </cell>
          <cell r="B60" t="str">
            <v>-</v>
          </cell>
          <cell r="C60"/>
          <cell r="D60"/>
          <cell r="E60" t="str">
            <v>-</v>
          </cell>
          <cell r="F60"/>
          <cell r="G60"/>
          <cell r="H60" t="str">
            <v>-</v>
          </cell>
          <cell r="I60"/>
          <cell r="J60"/>
          <cell r="K60" t="str">
            <v>-</v>
          </cell>
          <cell r="L60"/>
          <cell r="M60"/>
          <cell r="N60" t="str">
            <v>-</v>
          </cell>
          <cell r="O60"/>
          <cell r="P60"/>
        </row>
        <row r="61">
          <cell r="A61" t="str">
            <v>設立法人等の負債額等負担見込額</v>
          </cell>
          <cell r="B61" t="str">
            <v>-</v>
          </cell>
          <cell r="C61"/>
          <cell r="D61"/>
          <cell r="E61" t="str">
            <v>-</v>
          </cell>
          <cell r="F61"/>
          <cell r="G61"/>
          <cell r="H61" t="str">
            <v>-</v>
          </cell>
          <cell r="I61"/>
          <cell r="J61"/>
          <cell r="K61">
            <v>165</v>
          </cell>
          <cell r="L61"/>
          <cell r="M61"/>
          <cell r="N61">
            <v>150</v>
          </cell>
          <cell r="O61"/>
          <cell r="P61"/>
        </row>
        <row r="62">
          <cell r="A62" t="str">
            <v>退職手当負担見込額</v>
          </cell>
          <cell r="B62">
            <v>2433</v>
          </cell>
          <cell r="C62"/>
          <cell r="D62"/>
          <cell r="E62">
            <v>2319</v>
          </cell>
          <cell r="F62"/>
          <cell r="G62"/>
          <cell r="H62">
            <v>2228</v>
          </cell>
          <cell r="I62"/>
          <cell r="J62"/>
          <cell r="K62">
            <v>2110</v>
          </cell>
          <cell r="L62"/>
          <cell r="M62"/>
          <cell r="N62">
            <v>2101</v>
          </cell>
          <cell r="O62"/>
          <cell r="P62"/>
        </row>
        <row r="63">
          <cell r="A63" t="str">
            <v>組合等負担等見込額</v>
          </cell>
          <cell r="B63">
            <v>3593</v>
          </cell>
          <cell r="C63"/>
          <cell r="D63"/>
          <cell r="E63">
            <v>4586</v>
          </cell>
          <cell r="F63"/>
          <cell r="G63"/>
          <cell r="H63">
            <v>5219</v>
          </cell>
          <cell r="I63"/>
          <cell r="J63"/>
          <cell r="K63">
            <v>4860</v>
          </cell>
          <cell r="L63"/>
          <cell r="M63"/>
          <cell r="N63">
            <v>4565</v>
          </cell>
          <cell r="O63"/>
          <cell r="P63"/>
        </row>
        <row r="64">
          <cell r="A64" t="str">
            <v>公営企業債等繰入見込額</v>
          </cell>
          <cell r="B64">
            <v>4309</v>
          </cell>
          <cell r="C64"/>
          <cell r="D64"/>
          <cell r="E64">
            <v>3623</v>
          </cell>
          <cell r="F64"/>
          <cell r="G64"/>
          <cell r="H64">
            <v>3003</v>
          </cell>
          <cell r="I64"/>
          <cell r="J64"/>
          <cell r="K64">
            <v>2864</v>
          </cell>
          <cell r="L64"/>
          <cell r="M64"/>
          <cell r="N64">
            <v>2685</v>
          </cell>
          <cell r="O64"/>
          <cell r="P64"/>
        </row>
        <row r="65">
          <cell r="A65" t="str">
            <v>債務負担行為に基づく支出予定額</v>
          </cell>
          <cell r="B65">
            <v>764</v>
          </cell>
          <cell r="C65"/>
          <cell r="D65"/>
          <cell r="E65">
            <v>723</v>
          </cell>
          <cell r="F65"/>
          <cell r="G65"/>
          <cell r="H65">
            <v>671</v>
          </cell>
          <cell r="I65"/>
          <cell r="J65"/>
          <cell r="K65">
            <v>620</v>
          </cell>
          <cell r="L65"/>
          <cell r="M65"/>
          <cell r="N65">
            <v>568</v>
          </cell>
          <cell r="O65"/>
          <cell r="P65"/>
        </row>
        <row r="66">
          <cell r="A66" t="str">
            <v>一般会計等に係る地方債の現在高</v>
          </cell>
          <cell r="B66">
            <v>22347</v>
          </cell>
          <cell r="C66"/>
          <cell r="D66"/>
          <cell r="E66">
            <v>23112</v>
          </cell>
          <cell r="F66"/>
          <cell r="G66"/>
          <cell r="H66">
            <v>24177</v>
          </cell>
          <cell r="I66"/>
          <cell r="J66"/>
          <cell r="K66">
            <v>24817</v>
          </cell>
          <cell r="L66"/>
          <cell r="M66"/>
          <cell r="N66">
            <v>24207</v>
          </cell>
          <cell r="O66"/>
          <cell r="P66"/>
        </row>
        <row r="67">
          <cell r="A67" t="str">
            <v>将来負担比率の分子</v>
          </cell>
          <cell r="B67" t="e">
            <v>#N/A</v>
          </cell>
          <cell r="C67">
            <v>16129</v>
          </cell>
          <cell r="D67" t="e">
            <v>#N/A</v>
          </cell>
          <cell r="E67" t="e">
            <v>#N/A</v>
          </cell>
          <cell r="F67">
            <v>16479</v>
          </cell>
          <cell r="G67" t="e">
            <v>#N/A</v>
          </cell>
          <cell r="H67" t="e">
            <v>#N/A</v>
          </cell>
          <cell r="I67">
            <v>16621</v>
          </cell>
          <cell r="J67" t="e">
            <v>#N/A</v>
          </cell>
          <cell r="K67" t="e">
            <v>#N/A</v>
          </cell>
          <cell r="L67">
            <v>18261</v>
          </cell>
          <cell r="M67" t="e">
            <v>#N/A</v>
          </cell>
          <cell r="N67" t="e">
            <v>#N/A</v>
          </cell>
          <cell r="O67">
            <v>17978</v>
          </cell>
          <cell r="P67" t="e">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5">
          <cell r="B25" t="str">
            <v>R02</v>
          </cell>
          <cell r="C25"/>
          <cell r="D25" t="str">
            <v>R03</v>
          </cell>
          <cell r="E25"/>
          <cell r="F25" t="str">
            <v>R04</v>
          </cell>
          <cell r="G25"/>
          <cell r="H25" t="str">
            <v>R05</v>
          </cell>
          <cell r="I25"/>
          <cell r="J25" t="str">
            <v>R06</v>
          </cell>
          <cell r="K25"/>
        </row>
        <row r="26">
          <cell r="B26" t="str">
            <v>赤字額</v>
          </cell>
          <cell r="C26" t="str">
            <v>黒字額</v>
          </cell>
          <cell r="D26" t="str">
            <v>赤字額</v>
          </cell>
          <cell r="E26" t="str">
            <v>黒字額</v>
          </cell>
          <cell r="F26" t="str">
            <v>赤字額</v>
          </cell>
          <cell r="G26" t="str">
            <v>黒字額</v>
          </cell>
          <cell r="H26" t="str">
            <v>赤字額</v>
          </cell>
          <cell r="I26" t="str">
            <v>黒字額</v>
          </cell>
          <cell r="J26" t="str">
            <v>赤字額</v>
          </cell>
          <cell r="K26" t="str">
            <v>黒字額</v>
          </cell>
        </row>
        <row r="27">
          <cell r="A27" t="str">
            <v>その他会計（黒字）</v>
          </cell>
          <cell r="B27" t="e">
            <v>#N/A</v>
          </cell>
          <cell r="C27">
            <v>0</v>
          </cell>
          <cell r="D27" t="e">
            <v>#N/A</v>
          </cell>
          <cell r="E27">
            <v>0</v>
          </cell>
          <cell r="F27" t="e">
            <v>#N/A</v>
          </cell>
          <cell r="G27">
            <v>0</v>
          </cell>
          <cell r="H27" t="e">
            <v>#N/A</v>
          </cell>
          <cell r="I27">
            <v>0</v>
          </cell>
          <cell r="J27" t="e">
            <v>#N/A</v>
          </cell>
          <cell r="K27">
            <v>0</v>
          </cell>
        </row>
        <row r="28">
          <cell r="A28" t="str">
            <v>その他会計（赤字）</v>
          </cell>
          <cell r="B28" t="e">
            <v>#VALUE!</v>
          </cell>
          <cell r="C28" t="e">
            <v>#VALUE!</v>
          </cell>
          <cell r="D28" t="e">
            <v>#VALUE!</v>
          </cell>
          <cell r="E28" t="e">
            <v>#VALUE!</v>
          </cell>
          <cell r="F28" t="e">
            <v>#VALUE!</v>
          </cell>
          <cell r="G28" t="e">
            <v>#VALUE!</v>
          </cell>
          <cell r="H28" t="e">
            <v>#VALUE!</v>
          </cell>
          <cell r="I28" t="e">
            <v>#VALUE!</v>
          </cell>
          <cell r="J28" t="e">
            <v>#VALUE!</v>
          </cell>
          <cell r="K28" t="e">
            <v>#VALUE!</v>
          </cell>
        </row>
        <row r="29">
          <cell r="A29" t="str">
            <v>長井市山形鉄道運営助成事業特別会計</v>
          </cell>
          <cell r="B29" t="e">
            <v>#N/A</v>
          </cell>
          <cell r="C29">
            <v>0</v>
          </cell>
          <cell r="D29" t="e">
            <v>#N/A</v>
          </cell>
          <cell r="E29">
            <v>0</v>
          </cell>
          <cell r="F29" t="e">
            <v>#N/A</v>
          </cell>
          <cell r="G29">
            <v>0</v>
          </cell>
          <cell r="H29" t="e">
            <v>#N/A</v>
          </cell>
          <cell r="I29">
            <v>0</v>
          </cell>
          <cell r="J29" t="e">
            <v>#N/A</v>
          </cell>
          <cell r="K29">
            <v>0</v>
          </cell>
        </row>
        <row r="30">
          <cell r="A30" t="str">
            <v>長井市訪問看護事業特別会計</v>
          </cell>
          <cell r="B30" t="e">
            <v>#N/A</v>
          </cell>
          <cell r="C30">
            <v>0</v>
          </cell>
          <cell r="D30" t="e">
            <v>#N/A</v>
          </cell>
          <cell r="E30">
            <v>0</v>
          </cell>
          <cell r="F30" t="e">
            <v>#N/A</v>
          </cell>
          <cell r="G30">
            <v>0</v>
          </cell>
          <cell r="H30" t="e">
            <v>#N/A</v>
          </cell>
          <cell r="I30">
            <v>0</v>
          </cell>
          <cell r="J30" t="e">
            <v>#N/A</v>
          </cell>
          <cell r="K30">
            <v>0</v>
          </cell>
        </row>
        <row r="31">
          <cell r="A31" t="str">
            <v>長井市後期高齢者医療特別会計</v>
          </cell>
          <cell r="B31" t="e">
            <v>#N/A</v>
          </cell>
          <cell r="C31">
            <v>0.06</v>
          </cell>
          <cell r="D31" t="e">
            <v>#N/A</v>
          </cell>
          <cell r="E31">
            <v>7.0000000000000007E-2</v>
          </cell>
          <cell r="F31" t="e">
            <v>#N/A</v>
          </cell>
          <cell r="G31">
            <v>0.06</v>
          </cell>
          <cell r="H31" t="e">
            <v>#N/A</v>
          </cell>
          <cell r="I31">
            <v>0.09</v>
          </cell>
          <cell r="J31" t="e">
            <v>#N/A</v>
          </cell>
          <cell r="K31">
            <v>0.1</v>
          </cell>
        </row>
        <row r="32">
          <cell r="A32" t="str">
            <v>長井市介護保険特別会計</v>
          </cell>
          <cell r="B32" t="e">
            <v>#N/A</v>
          </cell>
          <cell r="C32">
            <v>0.44</v>
          </cell>
          <cell r="D32" t="e">
            <v>#N/A</v>
          </cell>
          <cell r="E32">
            <v>0.43</v>
          </cell>
          <cell r="F32" t="e">
            <v>#N/A</v>
          </cell>
          <cell r="G32">
            <v>1.27</v>
          </cell>
          <cell r="H32" t="e">
            <v>#N/A</v>
          </cell>
          <cell r="I32">
            <v>1.24</v>
          </cell>
          <cell r="J32" t="e">
            <v>#N/A</v>
          </cell>
          <cell r="K32">
            <v>0.27</v>
          </cell>
        </row>
        <row r="33">
          <cell r="A33" t="str">
            <v>長井市下水道事業会計</v>
          </cell>
          <cell r="B33" t="e">
            <v>#N/A</v>
          </cell>
          <cell r="C33">
            <v>0.41</v>
          </cell>
          <cell r="D33" t="e">
            <v>#N/A</v>
          </cell>
          <cell r="E33">
            <v>0.46</v>
          </cell>
          <cell r="F33" t="e">
            <v>#N/A</v>
          </cell>
          <cell r="G33">
            <v>0.57999999999999996</v>
          </cell>
          <cell r="H33" t="e">
            <v>#N/A</v>
          </cell>
          <cell r="I33">
            <v>0.7</v>
          </cell>
          <cell r="J33" t="e">
            <v>#N/A</v>
          </cell>
          <cell r="K33">
            <v>0.83</v>
          </cell>
        </row>
        <row r="34">
          <cell r="A34" t="str">
            <v>長井市国民健康保険特別会計</v>
          </cell>
          <cell r="B34" t="e">
            <v>#N/A</v>
          </cell>
          <cell r="C34">
            <v>3.23</v>
          </cell>
          <cell r="D34" t="e">
            <v>#N/A</v>
          </cell>
          <cell r="E34">
            <v>3.73</v>
          </cell>
          <cell r="F34" t="e">
            <v>#N/A</v>
          </cell>
          <cell r="G34">
            <v>3.92</v>
          </cell>
          <cell r="H34" t="e">
            <v>#N/A</v>
          </cell>
          <cell r="I34">
            <v>4.68</v>
          </cell>
          <cell r="J34" t="e">
            <v>#N/A</v>
          </cell>
          <cell r="K34">
            <v>4.72</v>
          </cell>
        </row>
        <row r="35">
          <cell r="A35" t="str">
            <v>一般会計</v>
          </cell>
          <cell r="B35" t="e">
            <v>#N/A</v>
          </cell>
          <cell r="C35">
            <v>5.85</v>
          </cell>
          <cell r="D35" t="e">
            <v>#N/A</v>
          </cell>
          <cell r="E35">
            <v>7.35</v>
          </cell>
          <cell r="F35" t="e">
            <v>#N/A</v>
          </cell>
          <cell r="G35">
            <v>7.21</v>
          </cell>
          <cell r="H35" t="e">
            <v>#N/A</v>
          </cell>
          <cell r="I35">
            <v>6.75</v>
          </cell>
          <cell r="J35" t="e">
            <v>#N/A</v>
          </cell>
          <cell r="K35">
            <v>5.09</v>
          </cell>
        </row>
        <row r="36">
          <cell r="A36" t="str">
            <v>長井市水道事業会計</v>
          </cell>
          <cell r="B36" t="e">
            <v>#N/A</v>
          </cell>
          <cell r="C36">
            <v>9.6999999999999993</v>
          </cell>
          <cell r="D36" t="e">
            <v>#N/A</v>
          </cell>
          <cell r="E36">
            <v>9.7100000000000009</v>
          </cell>
          <cell r="F36" t="e">
            <v>#N/A</v>
          </cell>
          <cell r="G36">
            <v>10.4</v>
          </cell>
          <cell r="H36" t="e">
            <v>#N/A</v>
          </cell>
          <cell r="I36">
            <v>11.05</v>
          </cell>
          <cell r="J36" t="e">
            <v>#N/A</v>
          </cell>
          <cell r="K36">
            <v>10.86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1">
          <cell r="B71" t="str">
            <v>R04</v>
          </cell>
          <cell r="C71" t="str">
            <v>R05</v>
          </cell>
          <cell r="D71" t="str">
            <v>R06</v>
          </cell>
        </row>
        <row r="72">
          <cell r="A72" t="str">
            <v>財政調整基金</v>
          </cell>
          <cell r="B72">
            <v>467</v>
          </cell>
          <cell r="C72">
            <v>332</v>
          </cell>
          <cell r="D72">
            <v>294</v>
          </cell>
        </row>
        <row r="73">
          <cell r="A73" t="str">
            <v>減債基金</v>
          </cell>
          <cell r="B73">
            <v>771</v>
          </cell>
          <cell r="C73">
            <v>194</v>
          </cell>
          <cell r="D73">
            <v>154</v>
          </cell>
        </row>
        <row r="74">
          <cell r="A74" t="str">
            <v>その他特定目的基金</v>
          </cell>
          <cell r="B74">
            <v>1058</v>
          </cell>
          <cell r="C74">
            <v>951</v>
          </cell>
          <cell r="D74">
            <v>623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18025551</v>
      </c>
      <c r="BO4" s="371"/>
      <c r="BP4" s="371"/>
      <c r="BQ4" s="371"/>
      <c r="BR4" s="371"/>
      <c r="BS4" s="371"/>
      <c r="BT4" s="371"/>
      <c r="BU4" s="372"/>
      <c r="BV4" s="370">
        <v>22614545</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5.0999999999999996</v>
      </c>
      <c r="CU4" s="377"/>
      <c r="CV4" s="377"/>
      <c r="CW4" s="377"/>
      <c r="CX4" s="377"/>
      <c r="CY4" s="377"/>
      <c r="CZ4" s="377"/>
      <c r="DA4" s="378"/>
      <c r="DB4" s="376">
        <v>6.8</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17531344</v>
      </c>
      <c r="BO5" s="408"/>
      <c r="BP5" s="408"/>
      <c r="BQ5" s="408"/>
      <c r="BR5" s="408"/>
      <c r="BS5" s="408"/>
      <c r="BT5" s="408"/>
      <c r="BU5" s="409"/>
      <c r="BV5" s="407">
        <v>21996251</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91.6</v>
      </c>
      <c r="CU5" s="405"/>
      <c r="CV5" s="405"/>
      <c r="CW5" s="405"/>
      <c r="CX5" s="405"/>
      <c r="CY5" s="405"/>
      <c r="CZ5" s="405"/>
      <c r="DA5" s="406"/>
      <c r="DB5" s="404">
        <v>91</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494207</v>
      </c>
      <c r="BO6" s="408"/>
      <c r="BP6" s="408"/>
      <c r="BQ6" s="408"/>
      <c r="BR6" s="408"/>
      <c r="BS6" s="408"/>
      <c r="BT6" s="408"/>
      <c r="BU6" s="409"/>
      <c r="BV6" s="407">
        <v>618294</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91.9</v>
      </c>
      <c r="CU6" s="445"/>
      <c r="CV6" s="445"/>
      <c r="CW6" s="445"/>
      <c r="CX6" s="445"/>
      <c r="CY6" s="445"/>
      <c r="CZ6" s="445"/>
      <c r="DA6" s="446"/>
      <c r="DB6" s="444">
        <v>91.6</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61970</v>
      </c>
      <c r="BO7" s="408"/>
      <c r="BP7" s="408"/>
      <c r="BQ7" s="408"/>
      <c r="BR7" s="408"/>
      <c r="BS7" s="408"/>
      <c r="BT7" s="408"/>
      <c r="BU7" s="409"/>
      <c r="BV7" s="407">
        <v>62799</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8479451</v>
      </c>
      <c r="CU7" s="408"/>
      <c r="CV7" s="408"/>
      <c r="CW7" s="408"/>
      <c r="CX7" s="408"/>
      <c r="CY7" s="408"/>
      <c r="CZ7" s="408"/>
      <c r="DA7" s="409"/>
      <c r="DB7" s="407">
        <v>8226478</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432237</v>
      </c>
      <c r="BO8" s="408"/>
      <c r="BP8" s="408"/>
      <c r="BQ8" s="408"/>
      <c r="BR8" s="408"/>
      <c r="BS8" s="408"/>
      <c r="BT8" s="408"/>
      <c r="BU8" s="409"/>
      <c r="BV8" s="407">
        <v>555495</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0.42</v>
      </c>
      <c r="CU8" s="448"/>
      <c r="CV8" s="448"/>
      <c r="CW8" s="448"/>
      <c r="CX8" s="448"/>
      <c r="CY8" s="448"/>
      <c r="CZ8" s="448"/>
      <c r="DA8" s="449"/>
      <c r="DB8" s="447">
        <v>0.43</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26543</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-123258</v>
      </c>
      <c r="BO9" s="408"/>
      <c r="BP9" s="408"/>
      <c r="BQ9" s="408"/>
      <c r="BR9" s="408"/>
      <c r="BS9" s="408"/>
      <c r="BT9" s="408"/>
      <c r="BU9" s="409"/>
      <c r="BV9" s="407">
        <v>-37417</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13.8</v>
      </c>
      <c r="CU9" s="405"/>
      <c r="CV9" s="405"/>
      <c r="CW9" s="405"/>
      <c r="CX9" s="405"/>
      <c r="CY9" s="405"/>
      <c r="CZ9" s="405"/>
      <c r="DA9" s="406"/>
      <c r="DB9" s="404">
        <v>18.600000000000001</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27757</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90</v>
      </c>
      <c r="AV10" s="440"/>
      <c r="AW10" s="440"/>
      <c r="AX10" s="440"/>
      <c r="AY10" s="441" t="s">
        <v>114</v>
      </c>
      <c r="AZ10" s="442"/>
      <c r="BA10" s="442"/>
      <c r="BB10" s="442"/>
      <c r="BC10" s="442"/>
      <c r="BD10" s="442"/>
      <c r="BE10" s="442"/>
      <c r="BF10" s="442"/>
      <c r="BG10" s="442"/>
      <c r="BH10" s="442"/>
      <c r="BI10" s="442"/>
      <c r="BJ10" s="442"/>
      <c r="BK10" s="442"/>
      <c r="BL10" s="442"/>
      <c r="BM10" s="443"/>
      <c r="BN10" s="407">
        <v>178</v>
      </c>
      <c r="BO10" s="408"/>
      <c r="BP10" s="408"/>
      <c r="BQ10" s="408"/>
      <c r="BR10" s="408"/>
      <c r="BS10" s="408"/>
      <c r="BT10" s="408"/>
      <c r="BU10" s="409"/>
      <c r="BV10" s="407">
        <v>8</v>
      </c>
      <c r="BW10" s="408"/>
      <c r="BX10" s="408"/>
      <c r="BY10" s="408"/>
      <c r="BZ10" s="408"/>
      <c r="CA10" s="408"/>
      <c r="CB10" s="408"/>
      <c r="CC10" s="409"/>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116</v>
      </c>
      <c r="M11" s="462"/>
      <c r="N11" s="462"/>
      <c r="O11" s="462"/>
      <c r="P11" s="462"/>
      <c r="Q11" s="463"/>
      <c r="R11" s="464" t="s">
        <v>117</v>
      </c>
      <c r="S11" s="465"/>
      <c r="T11" s="465"/>
      <c r="U11" s="465"/>
      <c r="V11" s="466"/>
      <c r="W11" s="395"/>
      <c r="X11" s="396"/>
      <c r="Y11" s="396"/>
      <c r="Z11" s="396"/>
      <c r="AA11" s="396"/>
      <c r="AB11" s="396"/>
      <c r="AC11" s="396"/>
      <c r="AD11" s="396"/>
      <c r="AE11" s="396"/>
      <c r="AF11" s="396"/>
      <c r="AG11" s="396"/>
      <c r="AH11" s="396"/>
      <c r="AI11" s="396"/>
      <c r="AJ11" s="396"/>
      <c r="AK11" s="396"/>
      <c r="AL11" s="399"/>
      <c r="AM11" s="436" t="s">
        <v>118</v>
      </c>
      <c r="AN11" s="437"/>
      <c r="AO11" s="437"/>
      <c r="AP11" s="437"/>
      <c r="AQ11" s="437"/>
      <c r="AR11" s="437"/>
      <c r="AS11" s="437"/>
      <c r="AT11" s="438"/>
      <c r="AU11" s="439" t="s">
        <v>90</v>
      </c>
      <c r="AV11" s="440"/>
      <c r="AW11" s="440"/>
      <c r="AX11" s="440"/>
      <c r="AY11" s="441" t="s">
        <v>119</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721752</v>
      </c>
      <c r="BW11" s="408"/>
      <c r="BX11" s="408"/>
      <c r="BY11" s="408"/>
      <c r="BZ11" s="408"/>
      <c r="CA11" s="408"/>
      <c r="CB11" s="408"/>
      <c r="CC11" s="409"/>
      <c r="CD11" s="410" t="s">
        <v>120</v>
      </c>
      <c r="CE11" s="411"/>
      <c r="CF11" s="411"/>
      <c r="CG11" s="411"/>
      <c r="CH11" s="411"/>
      <c r="CI11" s="411"/>
      <c r="CJ11" s="411"/>
      <c r="CK11" s="411"/>
      <c r="CL11" s="411"/>
      <c r="CM11" s="411"/>
      <c r="CN11" s="411"/>
      <c r="CO11" s="411"/>
      <c r="CP11" s="411"/>
      <c r="CQ11" s="411"/>
      <c r="CR11" s="411"/>
      <c r="CS11" s="412"/>
      <c r="CT11" s="447" t="s">
        <v>121</v>
      </c>
      <c r="CU11" s="448"/>
      <c r="CV11" s="448"/>
      <c r="CW11" s="448"/>
      <c r="CX11" s="448"/>
      <c r="CY11" s="448"/>
      <c r="CZ11" s="448"/>
      <c r="DA11" s="449"/>
      <c r="DB11" s="447" t="s">
        <v>121</v>
      </c>
      <c r="DC11" s="448"/>
      <c r="DD11" s="448"/>
      <c r="DE11" s="448"/>
      <c r="DF11" s="448"/>
      <c r="DG11" s="448"/>
      <c r="DH11" s="448"/>
      <c r="DI11" s="449"/>
    </row>
    <row r="12" spans="1:119" ht="18.75" customHeight="1" x14ac:dyDescent="0.15">
      <c r="A12" s="169"/>
      <c r="B12" s="467" t="s">
        <v>122</v>
      </c>
      <c r="C12" s="468"/>
      <c r="D12" s="468"/>
      <c r="E12" s="468"/>
      <c r="F12" s="468"/>
      <c r="G12" s="468"/>
      <c r="H12" s="468"/>
      <c r="I12" s="468"/>
      <c r="J12" s="468"/>
      <c r="K12" s="469"/>
      <c r="L12" s="476" t="s">
        <v>123</v>
      </c>
      <c r="M12" s="477"/>
      <c r="N12" s="477"/>
      <c r="O12" s="477"/>
      <c r="P12" s="477"/>
      <c r="Q12" s="478"/>
      <c r="R12" s="479">
        <v>24420</v>
      </c>
      <c r="S12" s="480"/>
      <c r="T12" s="480"/>
      <c r="U12" s="480"/>
      <c r="V12" s="481"/>
      <c r="W12" s="482" t="s">
        <v>1</v>
      </c>
      <c r="X12" s="440"/>
      <c r="Y12" s="440"/>
      <c r="Z12" s="440"/>
      <c r="AA12" s="440"/>
      <c r="AB12" s="483"/>
      <c r="AC12" s="484" t="s">
        <v>124</v>
      </c>
      <c r="AD12" s="485"/>
      <c r="AE12" s="485"/>
      <c r="AF12" s="485"/>
      <c r="AG12" s="486"/>
      <c r="AH12" s="484" t="s">
        <v>125</v>
      </c>
      <c r="AI12" s="485"/>
      <c r="AJ12" s="485"/>
      <c r="AK12" s="485"/>
      <c r="AL12" s="487"/>
      <c r="AM12" s="436" t="s">
        <v>126</v>
      </c>
      <c r="AN12" s="437"/>
      <c r="AO12" s="437"/>
      <c r="AP12" s="437"/>
      <c r="AQ12" s="437"/>
      <c r="AR12" s="437"/>
      <c r="AS12" s="437"/>
      <c r="AT12" s="438"/>
      <c r="AU12" s="439" t="s">
        <v>127</v>
      </c>
      <c r="AV12" s="440"/>
      <c r="AW12" s="440"/>
      <c r="AX12" s="440"/>
      <c r="AY12" s="441" t="s">
        <v>128</v>
      </c>
      <c r="AZ12" s="442"/>
      <c r="BA12" s="442"/>
      <c r="BB12" s="442"/>
      <c r="BC12" s="442"/>
      <c r="BD12" s="442"/>
      <c r="BE12" s="442"/>
      <c r="BF12" s="442"/>
      <c r="BG12" s="442"/>
      <c r="BH12" s="442"/>
      <c r="BI12" s="442"/>
      <c r="BJ12" s="442"/>
      <c r="BK12" s="442"/>
      <c r="BL12" s="442"/>
      <c r="BM12" s="443"/>
      <c r="BN12" s="407">
        <v>37968</v>
      </c>
      <c r="BO12" s="408"/>
      <c r="BP12" s="408"/>
      <c r="BQ12" s="408"/>
      <c r="BR12" s="408"/>
      <c r="BS12" s="408"/>
      <c r="BT12" s="408"/>
      <c r="BU12" s="409"/>
      <c r="BV12" s="407">
        <v>135237</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121</v>
      </c>
      <c r="CU12" s="448"/>
      <c r="CV12" s="448"/>
      <c r="CW12" s="448"/>
      <c r="CX12" s="448"/>
      <c r="CY12" s="448"/>
      <c r="CZ12" s="448"/>
      <c r="DA12" s="449"/>
      <c r="DB12" s="447" t="s">
        <v>121</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23966</v>
      </c>
      <c r="S13" s="492"/>
      <c r="T13" s="492"/>
      <c r="U13" s="492"/>
      <c r="V13" s="493"/>
      <c r="W13" s="423" t="s">
        <v>131</v>
      </c>
      <c r="X13" s="424"/>
      <c r="Y13" s="424"/>
      <c r="Z13" s="424"/>
      <c r="AA13" s="424"/>
      <c r="AB13" s="414"/>
      <c r="AC13" s="458">
        <v>892</v>
      </c>
      <c r="AD13" s="459"/>
      <c r="AE13" s="459"/>
      <c r="AF13" s="459"/>
      <c r="AG13" s="501"/>
      <c r="AH13" s="458">
        <v>1007</v>
      </c>
      <c r="AI13" s="459"/>
      <c r="AJ13" s="459"/>
      <c r="AK13" s="459"/>
      <c r="AL13" s="460"/>
      <c r="AM13" s="436" t="s">
        <v>132</v>
      </c>
      <c r="AN13" s="437"/>
      <c r="AO13" s="437"/>
      <c r="AP13" s="437"/>
      <c r="AQ13" s="437"/>
      <c r="AR13" s="437"/>
      <c r="AS13" s="437"/>
      <c r="AT13" s="438"/>
      <c r="AU13" s="439" t="s">
        <v>127</v>
      </c>
      <c r="AV13" s="440"/>
      <c r="AW13" s="440"/>
      <c r="AX13" s="440"/>
      <c r="AY13" s="441" t="s">
        <v>133</v>
      </c>
      <c r="AZ13" s="442"/>
      <c r="BA13" s="442"/>
      <c r="BB13" s="442"/>
      <c r="BC13" s="442"/>
      <c r="BD13" s="442"/>
      <c r="BE13" s="442"/>
      <c r="BF13" s="442"/>
      <c r="BG13" s="442"/>
      <c r="BH13" s="442"/>
      <c r="BI13" s="442"/>
      <c r="BJ13" s="442"/>
      <c r="BK13" s="442"/>
      <c r="BL13" s="442"/>
      <c r="BM13" s="443"/>
      <c r="BN13" s="407">
        <v>-161048</v>
      </c>
      <c r="BO13" s="408"/>
      <c r="BP13" s="408"/>
      <c r="BQ13" s="408"/>
      <c r="BR13" s="408"/>
      <c r="BS13" s="408"/>
      <c r="BT13" s="408"/>
      <c r="BU13" s="409"/>
      <c r="BV13" s="407">
        <v>549106</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14.3</v>
      </c>
      <c r="CU13" s="405"/>
      <c r="CV13" s="405"/>
      <c r="CW13" s="405"/>
      <c r="CX13" s="405"/>
      <c r="CY13" s="405"/>
      <c r="CZ13" s="405"/>
      <c r="DA13" s="406"/>
      <c r="DB13" s="404">
        <v>13.2</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24851</v>
      </c>
      <c r="S14" s="492"/>
      <c r="T14" s="492"/>
      <c r="U14" s="492"/>
      <c r="V14" s="493"/>
      <c r="W14" s="397"/>
      <c r="X14" s="398"/>
      <c r="Y14" s="398"/>
      <c r="Z14" s="398"/>
      <c r="AA14" s="398"/>
      <c r="AB14" s="387"/>
      <c r="AC14" s="494">
        <v>6.8</v>
      </c>
      <c r="AD14" s="495"/>
      <c r="AE14" s="495"/>
      <c r="AF14" s="495"/>
      <c r="AG14" s="496"/>
      <c r="AH14" s="494">
        <v>7.4</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245.6</v>
      </c>
      <c r="CU14" s="506"/>
      <c r="CV14" s="506"/>
      <c r="CW14" s="506"/>
      <c r="CX14" s="506"/>
      <c r="CY14" s="506"/>
      <c r="CZ14" s="506"/>
      <c r="DA14" s="507"/>
      <c r="DB14" s="505">
        <v>256.10000000000002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24430</v>
      </c>
      <c r="S15" s="492"/>
      <c r="T15" s="492"/>
      <c r="U15" s="492"/>
      <c r="V15" s="493"/>
      <c r="W15" s="423" t="s">
        <v>137</v>
      </c>
      <c r="X15" s="424"/>
      <c r="Y15" s="424"/>
      <c r="Z15" s="424"/>
      <c r="AA15" s="424"/>
      <c r="AB15" s="414"/>
      <c r="AC15" s="458">
        <v>5009</v>
      </c>
      <c r="AD15" s="459"/>
      <c r="AE15" s="459"/>
      <c r="AF15" s="459"/>
      <c r="AG15" s="501"/>
      <c r="AH15" s="458">
        <v>5215</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3140899</v>
      </c>
      <c r="BO15" s="371"/>
      <c r="BP15" s="371"/>
      <c r="BQ15" s="371"/>
      <c r="BR15" s="371"/>
      <c r="BS15" s="371"/>
      <c r="BT15" s="371"/>
      <c r="BU15" s="372"/>
      <c r="BV15" s="370">
        <v>3154553</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37.9</v>
      </c>
      <c r="AD16" s="495"/>
      <c r="AE16" s="495"/>
      <c r="AF16" s="495"/>
      <c r="AG16" s="496"/>
      <c r="AH16" s="494">
        <v>38.299999999999997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7673503</v>
      </c>
      <c r="BO16" s="408"/>
      <c r="BP16" s="408"/>
      <c r="BQ16" s="408"/>
      <c r="BR16" s="408"/>
      <c r="BS16" s="408"/>
      <c r="BT16" s="408"/>
      <c r="BU16" s="409"/>
      <c r="BV16" s="407">
        <v>7393958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7300</v>
      </c>
      <c r="AD17" s="459"/>
      <c r="AE17" s="459"/>
      <c r="AF17" s="459"/>
      <c r="AG17" s="501"/>
      <c r="AH17" s="458">
        <v>7384</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3920888</v>
      </c>
      <c r="BO17" s="408"/>
      <c r="BP17" s="408"/>
      <c r="BQ17" s="408"/>
      <c r="BR17" s="408"/>
      <c r="BS17" s="408"/>
      <c r="BT17" s="408"/>
      <c r="BU17" s="409"/>
      <c r="BV17" s="407">
        <v>3936983</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214.67</v>
      </c>
      <c r="M18" s="531"/>
      <c r="N18" s="531"/>
      <c r="O18" s="531"/>
      <c r="P18" s="531"/>
      <c r="Q18" s="531"/>
      <c r="R18" s="532"/>
      <c r="S18" s="532"/>
      <c r="T18" s="532"/>
      <c r="U18" s="532"/>
      <c r="V18" s="533"/>
      <c r="W18" s="425"/>
      <c r="X18" s="426"/>
      <c r="Y18" s="426"/>
      <c r="Z18" s="426"/>
      <c r="AA18" s="426"/>
      <c r="AB18" s="417"/>
      <c r="AC18" s="534">
        <v>55.3</v>
      </c>
      <c r="AD18" s="535"/>
      <c r="AE18" s="535"/>
      <c r="AF18" s="535"/>
      <c r="AG18" s="536"/>
      <c r="AH18" s="534">
        <v>54.3</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7886840</v>
      </c>
      <c r="BO18" s="408"/>
      <c r="BP18" s="408"/>
      <c r="BQ18" s="408"/>
      <c r="BR18" s="408"/>
      <c r="BS18" s="408"/>
      <c r="BT18" s="408"/>
      <c r="BU18" s="409"/>
      <c r="BV18" s="407">
        <v>7537483</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124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11099102</v>
      </c>
      <c r="BO19" s="408"/>
      <c r="BP19" s="408"/>
      <c r="BQ19" s="408"/>
      <c r="BR19" s="408"/>
      <c r="BS19" s="408"/>
      <c r="BT19" s="408"/>
      <c r="BU19" s="409"/>
      <c r="BV19" s="407">
        <v>11507699</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9486</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24207123</v>
      </c>
      <c r="BO22" s="371"/>
      <c r="BP22" s="371"/>
      <c r="BQ22" s="371"/>
      <c r="BR22" s="371"/>
      <c r="BS22" s="371"/>
      <c r="BT22" s="371"/>
      <c r="BU22" s="372"/>
      <c r="BV22" s="370">
        <v>24817270</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15076196</v>
      </c>
      <c r="BO23" s="408"/>
      <c r="BP23" s="408"/>
      <c r="BQ23" s="408"/>
      <c r="BR23" s="408"/>
      <c r="BS23" s="408"/>
      <c r="BT23" s="408"/>
      <c r="BU23" s="409"/>
      <c r="BV23" s="407">
        <v>15406195</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9200</v>
      </c>
      <c r="R24" s="459"/>
      <c r="S24" s="459"/>
      <c r="T24" s="459"/>
      <c r="U24" s="459"/>
      <c r="V24" s="501"/>
      <c r="W24" s="553"/>
      <c r="X24" s="554"/>
      <c r="Y24" s="555"/>
      <c r="Z24" s="457" t="s">
        <v>162</v>
      </c>
      <c r="AA24" s="437"/>
      <c r="AB24" s="437"/>
      <c r="AC24" s="437"/>
      <c r="AD24" s="437"/>
      <c r="AE24" s="437"/>
      <c r="AF24" s="437"/>
      <c r="AG24" s="438"/>
      <c r="AH24" s="458">
        <v>258</v>
      </c>
      <c r="AI24" s="459"/>
      <c r="AJ24" s="459"/>
      <c r="AK24" s="459"/>
      <c r="AL24" s="501"/>
      <c r="AM24" s="458">
        <v>797220</v>
      </c>
      <c r="AN24" s="459"/>
      <c r="AO24" s="459"/>
      <c r="AP24" s="459"/>
      <c r="AQ24" s="459"/>
      <c r="AR24" s="501"/>
      <c r="AS24" s="458">
        <v>3090</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20258990</v>
      </c>
      <c r="BO24" s="408"/>
      <c r="BP24" s="408"/>
      <c r="BQ24" s="408"/>
      <c r="BR24" s="408"/>
      <c r="BS24" s="408"/>
      <c r="BT24" s="408"/>
      <c r="BU24" s="409"/>
      <c r="BV24" s="407">
        <v>20547150</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6950</v>
      </c>
      <c r="R25" s="459"/>
      <c r="S25" s="459"/>
      <c r="T25" s="459"/>
      <c r="U25" s="459"/>
      <c r="V25" s="501"/>
      <c r="W25" s="553"/>
      <c r="X25" s="554"/>
      <c r="Y25" s="555"/>
      <c r="Z25" s="457" t="s">
        <v>165</v>
      </c>
      <c r="AA25" s="437"/>
      <c r="AB25" s="437"/>
      <c r="AC25" s="437"/>
      <c r="AD25" s="437"/>
      <c r="AE25" s="437"/>
      <c r="AF25" s="437"/>
      <c r="AG25" s="438"/>
      <c r="AH25" s="458" t="s">
        <v>121</v>
      </c>
      <c r="AI25" s="459"/>
      <c r="AJ25" s="459"/>
      <c r="AK25" s="459"/>
      <c r="AL25" s="501"/>
      <c r="AM25" s="458" t="s">
        <v>121</v>
      </c>
      <c r="AN25" s="459"/>
      <c r="AO25" s="459"/>
      <c r="AP25" s="459"/>
      <c r="AQ25" s="459"/>
      <c r="AR25" s="501"/>
      <c r="AS25" s="458" t="s">
        <v>121</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5625846</v>
      </c>
      <c r="BO25" s="371"/>
      <c r="BP25" s="371"/>
      <c r="BQ25" s="371"/>
      <c r="BR25" s="371"/>
      <c r="BS25" s="371"/>
      <c r="BT25" s="371"/>
      <c r="BU25" s="372"/>
      <c r="BV25" s="370">
        <v>5831520</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5865</v>
      </c>
      <c r="R26" s="459"/>
      <c r="S26" s="459"/>
      <c r="T26" s="459"/>
      <c r="U26" s="459"/>
      <c r="V26" s="501"/>
      <c r="W26" s="553"/>
      <c r="X26" s="554"/>
      <c r="Y26" s="555"/>
      <c r="Z26" s="457" t="s">
        <v>168</v>
      </c>
      <c r="AA26" s="559"/>
      <c r="AB26" s="559"/>
      <c r="AC26" s="559"/>
      <c r="AD26" s="559"/>
      <c r="AE26" s="559"/>
      <c r="AF26" s="559"/>
      <c r="AG26" s="560"/>
      <c r="AH26" s="458">
        <v>13</v>
      </c>
      <c r="AI26" s="459"/>
      <c r="AJ26" s="459"/>
      <c r="AK26" s="459"/>
      <c r="AL26" s="501"/>
      <c r="AM26" s="458">
        <v>44837</v>
      </c>
      <c r="AN26" s="459"/>
      <c r="AO26" s="459"/>
      <c r="AP26" s="459"/>
      <c r="AQ26" s="459"/>
      <c r="AR26" s="501"/>
      <c r="AS26" s="458">
        <v>3449</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121</v>
      </c>
      <c r="BO26" s="408"/>
      <c r="BP26" s="408"/>
      <c r="BQ26" s="408"/>
      <c r="BR26" s="408"/>
      <c r="BS26" s="408"/>
      <c r="BT26" s="408"/>
      <c r="BU26" s="409"/>
      <c r="BV26" s="407" t="s">
        <v>121</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4350</v>
      </c>
      <c r="R27" s="459"/>
      <c r="S27" s="459"/>
      <c r="T27" s="459"/>
      <c r="U27" s="459"/>
      <c r="V27" s="501"/>
      <c r="W27" s="553"/>
      <c r="X27" s="554"/>
      <c r="Y27" s="555"/>
      <c r="Z27" s="457" t="s">
        <v>171</v>
      </c>
      <c r="AA27" s="437"/>
      <c r="AB27" s="437"/>
      <c r="AC27" s="437"/>
      <c r="AD27" s="437"/>
      <c r="AE27" s="437"/>
      <c r="AF27" s="437"/>
      <c r="AG27" s="438"/>
      <c r="AH27" s="458" t="s">
        <v>121</v>
      </c>
      <c r="AI27" s="459"/>
      <c r="AJ27" s="459"/>
      <c r="AK27" s="459"/>
      <c r="AL27" s="501"/>
      <c r="AM27" s="458" t="s">
        <v>121</v>
      </c>
      <c r="AN27" s="459"/>
      <c r="AO27" s="459"/>
      <c r="AP27" s="459"/>
      <c r="AQ27" s="459"/>
      <c r="AR27" s="501"/>
      <c r="AS27" s="458" t="s">
        <v>121</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932</v>
      </c>
      <c r="BO27" s="527"/>
      <c r="BP27" s="527"/>
      <c r="BQ27" s="527"/>
      <c r="BR27" s="527"/>
      <c r="BS27" s="527"/>
      <c r="BT27" s="527"/>
      <c r="BU27" s="528"/>
      <c r="BV27" s="526">
        <v>932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3850</v>
      </c>
      <c r="R28" s="459"/>
      <c r="S28" s="459"/>
      <c r="T28" s="459"/>
      <c r="U28" s="459"/>
      <c r="V28" s="501"/>
      <c r="W28" s="553"/>
      <c r="X28" s="554"/>
      <c r="Y28" s="555"/>
      <c r="Z28" s="457" t="s">
        <v>174</v>
      </c>
      <c r="AA28" s="437"/>
      <c r="AB28" s="437"/>
      <c r="AC28" s="437"/>
      <c r="AD28" s="437"/>
      <c r="AE28" s="437"/>
      <c r="AF28" s="437"/>
      <c r="AG28" s="438"/>
      <c r="AH28" s="458" t="s">
        <v>121</v>
      </c>
      <c r="AI28" s="459"/>
      <c r="AJ28" s="459"/>
      <c r="AK28" s="459"/>
      <c r="AL28" s="501"/>
      <c r="AM28" s="458" t="s">
        <v>121</v>
      </c>
      <c r="AN28" s="459"/>
      <c r="AO28" s="459"/>
      <c r="AP28" s="459"/>
      <c r="AQ28" s="459"/>
      <c r="AR28" s="501"/>
      <c r="AS28" s="458" t="s">
        <v>121</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294066</v>
      </c>
      <c r="BO28" s="371"/>
      <c r="BP28" s="371"/>
      <c r="BQ28" s="371"/>
      <c r="BR28" s="371"/>
      <c r="BS28" s="371"/>
      <c r="BT28" s="371"/>
      <c r="BU28" s="372"/>
      <c r="BV28" s="370">
        <v>331856</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14</v>
      </c>
      <c r="M29" s="459"/>
      <c r="N29" s="459"/>
      <c r="O29" s="459"/>
      <c r="P29" s="501"/>
      <c r="Q29" s="458">
        <v>3600</v>
      </c>
      <c r="R29" s="459"/>
      <c r="S29" s="459"/>
      <c r="T29" s="459"/>
      <c r="U29" s="459"/>
      <c r="V29" s="501"/>
      <c r="W29" s="556"/>
      <c r="X29" s="557"/>
      <c r="Y29" s="558"/>
      <c r="Z29" s="457" t="s">
        <v>177</v>
      </c>
      <c r="AA29" s="437"/>
      <c r="AB29" s="437"/>
      <c r="AC29" s="437"/>
      <c r="AD29" s="437"/>
      <c r="AE29" s="437"/>
      <c r="AF29" s="437"/>
      <c r="AG29" s="438"/>
      <c r="AH29" s="458">
        <v>258</v>
      </c>
      <c r="AI29" s="459"/>
      <c r="AJ29" s="459"/>
      <c r="AK29" s="459"/>
      <c r="AL29" s="501"/>
      <c r="AM29" s="458">
        <v>797220</v>
      </c>
      <c r="AN29" s="459"/>
      <c r="AO29" s="459"/>
      <c r="AP29" s="459"/>
      <c r="AQ29" s="459"/>
      <c r="AR29" s="501"/>
      <c r="AS29" s="458">
        <v>3090</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154229</v>
      </c>
      <c r="BO29" s="408"/>
      <c r="BP29" s="408"/>
      <c r="BQ29" s="408"/>
      <c r="BR29" s="408"/>
      <c r="BS29" s="408"/>
      <c r="BT29" s="408"/>
      <c r="BU29" s="409"/>
      <c r="BV29" s="407">
        <v>193840</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99.9</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623091</v>
      </c>
      <c r="BO30" s="527"/>
      <c r="BP30" s="527"/>
      <c r="BQ30" s="527"/>
      <c r="BR30" s="527"/>
      <c r="BS30" s="527"/>
      <c r="BT30" s="527"/>
      <c r="BU30" s="528"/>
      <c r="BV30" s="526">
        <v>951386</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長井市国民健康保険特別会計</v>
      </c>
      <c r="X34" s="598"/>
      <c r="Y34" s="598"/>
      <c r="Z34" s="598"/>
      <c r="AA34" s="598"/>
      <c r="AB34" s="598"/>
      <c r="AC34" s="598"/>
      <c r="AD34" s="598"/>
      <c r="AE34" s="598"/>
      <c r="AF34" s="598"/>
      <c r="AG34" s="598"/>
      <c r="AH34" s="598"/>
      <c r="AI34" s="598"/>
      <c r="AJ34" s="598"/>
      <c r="AK34" s="598"/>
      <c r="AL34" s="169"/>
      <c r="AM34" s="597">
        <f>IF(AO34="","",MAX(C34:D43,U34:V43)+1)</f>
        <v>7</v>
      </c>
      <c r="AN34" s="597"/>
      <c r="AO34" s="598" t="str">
        <f>IF('各会計、関係団体の財政状況及び健全化判断比率'!B32="","",'各会計、関係団体の財政状況及び健全化判断比率'!B32)</f>
        <v>長井市水道事業会計</v>
      </c>
      <c r="AP34" s="598"/>
      <c r="AQ34" s="598"/>
      <c r="AR34" s="598"/>
      <c r="AS34" s="598"/>
      <c r="AT34" s="598"/>
      <c r="AU34" s="598"/>
      <c r="AV34" s="598"/>
      <c r="AW34" s="598"/>
      <c r="AX34" s="598"/>
      <c r="AY34" s="598"/>
      <c r="AZ34" s="598"/>
      <c r="BA34" s="598"/>
      <c r="BB34" s="598"/>
      <c r="BC34" s="598"/>
      <c r="BD34" s="169"/>
      <c r="BE34" s="597">
        <f>IF(BG34="","",MAX(C34:D43,U34:V43,AM34:AN43)+1)</f>
        <v>9</v>
      </c>
      <c r="BF34" s="597"/>
      <c r="BG34" s="598" t="str">
        <f>IF('各会計、関係団体の財政状況及び健全化判断比率'!B34="","",'各会計、関係団体の財政状況及び健全化判断比率'!B34)</f>
        <v>長井市宅地開発事業特別会計</v>
      </c>
      <c r="BH34" s="598"/>
      <c r="BI34" s="598"/>
      <c r="BJ34" s="598"/>
      <c r="BK34" s="598"/>
      <c r="BL34" s="598"/>
      <c r="BM34" s="598"/>
      <c r="BN34" s="598"/>
      <c r="BO34" s="598"/>
      <c r="BP34" s="598"/>
      <c r="BQ34" s="598"/>
      <c r="BR34" s="598"/>
      <c r="BS34" s="598"/>
      <c r="BT34" s="598"/>
      <c r="BU34" s="598"/>
      <c r="BV34" s="169"/>
      <c r="BW34" s="597">
        <f>IF(BY34="","",MAX(C34:D43,U34:V43,AM34:AN43,BE34:BF43)+1)</f>
        <v>10</v>
      </c>
      <c r="BX34" s="597"/>
      <c r="BY34" s="598" t="str">
        <f>IF('各会計、関係団体の財政状況及び健全化判断比率'!B68="","",'各会計、関係団体の財政状況及び健全化判断比率'!B68)</f>
        <v>置賜広域病院企業団</v>
      </c>
      <c r="BZ34" s="598"/>
      <c r="CA34" s="598"/>
      <c r="CB34" s="598"/>
      <c r="CC34" s="598"/>
      <c r="CD34" s="598"/>
      <c r="CE34" s="598"/>
      <c r="CF34" s="598"/>
      <c r="CG34" s="598"/>
      <c r="CH34" s="598"/>
      <c r="CI34" s="598"/>
      <c r="CJ34" s="598"/>
      <c r="CK34" s="598"/>
      <c r="CL34" s="598"/>
      <c r="CM34" s="598"/>
      <c r="CN34" s="169"/>
      <c r="CO34" s="597">
        <f>IF(CQ34="","",MAX(C34:D43,U34:V43,AM34:AN43,BE34:BF43,BW34:BX43)+1)</f>
        <v>18</v>
      </c>
      <c r="CP34" s="597"/>
      <c r="CQ34" s="598" t="str">
        <f>IF('各会計、関係団体の財政状況及び健全化判断比率'!BS7="","",'各会計、関係団体の財政状況及び健全化判断比率'!BS7)</f>
        <v>長井要水</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f>IF(E35="","",C34+1)</f>
        <v>2</v>
      </c>
      <c r="D35" s="597"/>
      <c r="E35" s="598" t="str">
        <f>IF('各会計、関係団体の財政状況及び健全化判断比率'!B8="","",'各会計、関係団体の財政状況及び健全化判断比率'!B8)</f>
        <v>長井市山形鉄道運営助成事業特別会計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長井市介護保険特別会計</v>
      </c>
      <c r="X35" s="598"/>
      <c r="Y35" s="598"/>
      <c r="Z35" s="598"/>
      <c r="AA35" s="598"/>
      <c r="AB35" s="598"/>
      <c r="AC35" s="598"/>
      <c r="AD35" s="598"/>
      <c r="AE35" s="598"/>
      <c r="AF35" s="598"/>
      <c r="AG35" s="598"/>
      <c r="AH35" s="598"/>
      <c r="AI35" s="598"/>
      <c r="AJ35" s="598"/>
      <c r="AK35" s="598"/>
      <c r="AL35" s="169"/>
      <c r="AM35" s="597">
        <f t="shared" ref="AM35:AM43" si="0">IF(AO35="","",AM34+1)</f>
        <v>8</v>
      </c>
      <c r="AN35" s="597"/>
      <c r="AO35" s="598" t="str">
        <f>IF('各会計、関係団体の財政状況及び健全化判断比率'!B33="","",'各会計、関係団体の財政状況及び健全化判断比率'!B33)</f>
        <v>長井市下水道事業会計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11</v>
      </c>
      <c r="BX35" s="597"/>
      <c r="BY35" s="598" t="str">
        <f>IF('各会計、関係団体の財政状況及び健全化判断比率'!B69="","",'各会計、関係団体の財政状況及び健全化判断比率'!B69)</f>
        <v>西置賜行政組合</v>
      </c>
      <c r="BZ35" s="598"/>
      <c r="CA35" s="598"/>
      <c r="CB35" s="598"/>
      <c r="CC35" s="598"/>
      <c r="CD35" s="598"/>
      <c r="CE35" s="598"/>
      <c r="CF35" s="598"/>
      <c r="CG35" s="598"/>
      <c r="CH35" s="598"/>
      <c r="CI35" s="598"/>
      <c r="CJ35" s="598"/>
      <c r="CK35" s="598"/>
      <c r="CL35" s="598"/>
      <c r="CM35" s="598"/>
      <c r="CN35" s="169"/>
      <c r="CO35" s="597">
        <f t="shared" ref="CO35:CO43" si="3">IF(CQ35="","",CO34+1)</f>
        <v>19</v>
      </c>
      <c r="CP35" s="597"/>
      <c r="CQ35" s="598" t="str">
        <f>IF('各会計、関係団体の財政状況及び健全化判断比率'!BS8="","",'各会計、関係団体の財政状況及び健全化判断比率'!BS8)</f>
        <v>文教の杜ながい</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長井市後期高齢者医療特別会計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12</v>
      </c>
      <c r="BX36" s="597"/>
      <c r="BY36" s="598" t="str">
        <f>IF('各会計、関係団体の財政状況及び健全化判断比率'!B70="","",'各会計、関係団体の財政状況及び健全化判断比率'!B70)</f>
        <v>置賜広域行政事務組合</v>
      </c>
      <c r="BZ36" s="598"/>
      <c r="CA36" s="598"/>
      <c r="CB36" s="598"/>
      <c r="CC36" s="598"/>
      <c r="CD36" s="598"/>
      <c r="CE36" s="598"/>
      <c r="CF36" s="598"/>
      <c r="CG36" s="598"/>
      <c r="CH36" s="598"/>
      <c r="CI36" s="598"/>
      <c r="CJ36" s="598"/>
      <c r="CK36" s="598"/>
      <c r="CL36" s="598"/>
      <c r="CM36" s="598"/>
      <c r="CN36" s="169"/>
      <c r="CO36" s="597">
        <f t="shared" si="3"/>
        <v>20</v>
      </c>
      <c r="CP36" s="597"/>
      <c r="CQ36" s="598" t="str">
        <f>IF('各会計、関係団体の財政状況及び健全化判断比率'!BS9="","",'各会計、関係団体の財政状況及び健全化判断比率'!BS9)</f>
        <v>日本・アルカディア・ネットワーク</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f t="shared" si="4"/>
        <v>6</v>
      </c>
      <c r="V37" s="597"/>
      <c r="W37" s="598" t="str">
        <f>IF('各会計、関係団体の財政状況及び健全化判断比率'!B31="","",'各会計、関係団体の財政状況及び健全化判断比率'!B31)</f>
        <v>長井市訪問看護事業特別会計</v>
      </c>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13</v>
      </c>
      <c r="BX37" s="597"/>
      <c r="BY37" s="598" t="str">
        <f>IF('各会計、関係団体の財政状況及び健全化判断比率'!B71="","",'各会計、関係団体の財政状況及び健全化判断比率'!B71)</f>
        <v>山形県消防補償等組合</v>
      </c>
      <c r="BZ37" s="598"/>
      <c r="CA37" s="598"/>
      <c r="CB37" s="598"/>
      <c r="CC37" s="598"/>
      <c r="CD37" s="598"/>
      <c r="CE37" s="598"/>
      <c r="CF37" s="598"/>
      <c r="CG37" s="598"/>
      <c r="CH37" s="598"/>
      <c r="CI37" s="598"/>
      <c r="CJ37" s="598"/>
      <c r="CK37" s="598"/>
      <c r="CL37" s="598"/>
      <c r="CM37" s="598"/>
      <c r="CN37" s="169"/>
      <c r="CO37" s="597">
        <f t="shared" si="3"/>
        <v>21</v>
      </c>
      <c r="CP37" s="597"/>
      <c r="CQ37" s="598" t="str">
        <f>IF('各会計、関係団体の財政状況及び健全化判断比率'!BS10="","",'各会計、関係団体の財政状況及び健全化判断比率'!BS10)</f>
        <v>置賜地域地場産業振興センター</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14</v>
      </c>
      <c r="BX38" s="597"/>
      <c r="BY38" s="598" t="str">
        <f>IF('各会計、関係団体の財政状況及び健全化判断比率'!B72="","",'各会計、関係団体の財政状況及び健全化判断比率'!B72)</f>
        <v>山形県自治会館管理組合</v>
      </c>
      <c r="BZ38" s="598"/>
      <c r="CA38" s="598"/>
      <c r="CB38" s="598"/>
      <c r="CC38" s="598"/>
      <c r="CD38" s="598"/>
      <c r="CE38" s="598"/>
      <c r="CF38" s="598"/>
      <c r="CG38" s="598"/>
      <c r="CH38" s="598"/>
      <c r="CI38" s="598"/>
      <c r="CJ38" s="598"/>
      <c r="CK38" s="598"/>
      <c r="CL38" s="598"/>
      <c r="CM38" s="598"/>
      <c r="CN38" s="169"/>
      <c r="CO38" s="597">
        <f t="shared" si="3"/>
        <v>22</v>
      </c>
      <c r="CP38" s="597"/>
      <c r="CQ38" s="598" t="str">
        <f>IF('各会計、関係団体の財政状況及び健全化判断比率'!BS11="","",'各会計、関係団体の財政状況及び健全化判断比率'!BS11)</f>
        <v>タスパークホテル</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15</v>
      </c>
      <c r="BX39" s="597"/>
      <c r="BY39" s="598" t="str">
        <f>IF('各会計、関係団体の財政状況及び健全化判断比率'!B73="","",'各会計、関係団体の財政状況及び健全化判断比率'!B73)</f>
        <v>山形県後期高齢者医療広域連合（普通会計分）</v>
      </c>
      <c r="BZ39" s="598"/>
      <c r="CA39" s="598"/>
      <c r="CB39" s="598"/>
      <c r="CC39" s="598"/>
      <c r="CD39" s="598"/>
      <c r="CE39" s="598"/>
      <c r="CF39" s="598"/>
      <c r="CG39" s="598"/>
      <c r="CH39" s="598"/>
      <c r="CI39" s="598"/>
      <c r="CJ39" s="598"/>
      <c r="CK39" s="598"/>
      <c r="CL39" s="598"/>
      <c r="CM39" s="598"/>
      <c r="CN39" s="169"/>
      <c r="CO39" s="597">
        <f t="shared" si="3"/>
        <v>23</v>
      </c>
      <c r="CP39" s="597"/>
      <c r="CQ39" s="598" t="str">
        <f>IF('各会計、関係団体の財政状況及び健全化判断比率'!BS12="","",'各会計、関係団体の財政状況及び健全化判断比率'!BS12)</f>
        <v>山形鉄道</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16</v>
      </c>
      <c r="BX40" s="597"/>
      <c r="BY40" s="598" t="str">
        <f>IF('各会計、関係団体の財政状況及び健全化判断比率'!B74="","",'各会計、関係団体の財政状況及び健全化判断比率'!B74)</f>
        <v>山形県後期高齢者医療広域連合（事業会計分）</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17</v>
      </c>
      <c r="BX41" s="597"/>
      <c r="BY41" s="598" t="str">
        <f>IF('各会計、関係団体の財政状況及び健全化判断比率'!B75="","",'各会計、関係団体の財政状況及び健全化判断比率'!B75)</f>
        <v>山形県市町村職員退職手当組合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n5mg2QykJspE0r1gkTLgDJ4M6VN+WvQ2LrydV2F0x36W9zCgCjKm2yphlM2u4QS/vPiV+d2KabglgRbZmKyydg==" saltValue="ja5nMbxyEoArgmoUjKH+B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ageMargins left="0.59055118110236227" right="0" top="0.59055118110236227" bottom="0.59055118110236227" header="0.39370078740157483" footer="0.39370078740157483"/>
  <pageSetup paperSize="9" scale="53" orientation="landscape"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535</v>
      </c>
      <c r="D34" s="1151"/>
      <c r="E34" s="1152"/>
      <c r="F34" s="32">
        <v>9.6999999999999993</v>
      </c>
      <c r="G34" s="33">
        <v>9.7100000000000009</v>
      </c>
      <c r="H34" s="33">
        <v>10.4</v>
      </c>
      <c r="I34" s="33">
        <v>11.05</v>
      </c>
      <c r="J34" s="34">
        <v>10.86</v>
      </c>
      <c r="K34" s="22"/>
      <c r="L34" s="22"/>
      <c r="M34" s="22"/>
      <c r="N34" s="22"/>
      <c r="O34" s="22"/>
      <c r="P34" s="22"/>
    </row>
    <row r="35" spans="1:16" ht="39" customHeight="1" x14ac:dyDescent="0.15">
      <c r="A35" s="22"/>
      <c r="B35" s="35"/>
      <c r="C35" s="1145" t="s">
        <v>536</v>
      </c>
      <c r="D35" s="1146"/>
      <c r="E35" s="1147"/>
      <c r="F35" s="36">
        <v>5.85</v>
      </c>
      <c r="G35" s="37">
        <v>7.35</v>
      </c>
      <c r="H35" s="37">
        <v>7.21</v>
      </c>
      <c r="I35" s="37">
        <v>6.75</v>
      </c>
      <c r="J35" s="38">
        <v>5.09</v>
      </c>
      <c r="K35" s="22"/>
      <c r="L35" s="22"/>
      <c r="M35" s="22"/>
      <c r="N35" s="22"/>
      <c r="O35" s="22"/>
      <c r="P35" s="22"/>
    </row>
    <row r="36" spans="1:16" ht="39" customHeight="1" x14ac:dyDescent="0.15">
      <c r="A36" s="22"/>
      <c r="B36" s="35"/>
      <c r="C36" s="1145" t="s">
        <v>537</v>
      </c>
      <c r="D36" s="1146"/>
      <c r="E36" s="1147"/>
      <c r="F36" s="36">
        <v>3.23</v>
      </c>
      <c r="G36" s="37">
        <v>3.73</v>
      </c>
      <c r="H36" s="37">
        <v>3.92</v>
      </c>
      <c r="I36" s="37">
        <v>4.68</v>
      </c>
      <c r="J36" s="38">
        <v>4.72</v>
      </c>
      <c r="K36" s="22"/>
      <c r="L36" s="22"/>
      <c r="M36" s="22"/>
      <c r="N36" s="22"/>
      <c r="O36" s="22"/>
      <c r="P36" s="22"/>
    </row>
    <row r="37" spans="1:16" ht="39" customHeight="1" x14ac:dyDescent="0.15">
      <c r="A37" s="22"/>
      <c r="B37" s="35"/>
      <c r="C37" s="1145" t="s">
        <v>538</v>
      </c>
      <c r="D37" s="1146"/>
      <c r="E37" s="1147"/>
      <c r="F37" s="36">
        <v>0.41</v>
      </c>
      <c r="G37" s="37">
        <v>0.46</v>
      </c>
      <c r="H37" s="37">
        <v>0.57999999999999996</v>
      </c>
      <c r="I37" s="37">
        <v>0.7</v>
      </c>
      <c r="J37" s="38">
        <v>0.83</v>
      </c>
      <c r="K37" s="22"/>
      <c r="L37" s="22"/>
      <c r="M37" s="22"/>
      <c r="N37" s="22"/>
      <c r="O37" s="22"/>
      <c r="P37" s="22"/>
    </row>
    <row r="38" spans="1:16" ht="39" customHeight="1" x14ac:dyDescent="0.15">
      <c r="A38" s="22"/>
      <c r="B38" s="35"/>
      <c r="C38" s="1145" t="s">
        <v>539</v>
      </c>
      <c r="D38" s="1146"/>
      <c r="E38" s="1147"/>
      <c r="F38" s="36">
        <v>0.44</v>
      </c>
      <c r="G38" s="37">
        <v>0.43</v>
      </c>
      <c r="H38" s="37">
        <v>1.27</v>
      </c>
      <c r="I38" s="37">
        <v>1.24</v>
      </c>
      <c r="J38" s="38">
        <v>0.27</v>
      </c>
      <c r="K38" s="22"/>
      <c r="L38" s="22"/>
      <c r="M38" s="22"/>
      <c r="N38" s="22"/>
      <c r="O38" s="22"/>
      <c r="P38" s="22"/>
    </row>
    <row r="39" spans="1:16" ht="39" customHeight="1" x14ac:dyDescent="0.15">
      <c r="A39" s="22"/>
      <c r="B39" s="35"/>
      <c r="C39" s="1145" t="s">
        <v>540</v>
      </c>
      <c r="D39" s="1146"/>
      <c r="E39" s="1147"/>
      <c r="F39" s="36">
        <v>0.06</v>
      </c>
      <c r="G39" s="37">
        <v>7.0000000000000007E-2</v>
      </c>
      <c r="H39" s="37">
        <v>0.06</v>
      </c>
      <c r="I39" s="37">
        <v>0.09</v>
      </c>
      <c r="J39" s="38">
        <v>0.1</v>
      </c>
      <c r="K39" s="22"/>
      <c r="L39" s="22"/>
      <c r="M39" s="22"/>
      <c r="N39" s="22"/>
      <c r="O39" s="22"/>
      <c r="P39" s="22"/>
    </row>
    <row r="40" spans="1:16" ht="39" customHeight="1" x14ac:dyDescent="0.15">
      <c r="A40" s="22"/>
      <c r="B40" s="35"/>
      <c r="C40" s="1145" t="s">
        <v>541</v>
      </c>
      <c r="D40" s="1146"/>
      <c r="E40" s="1147"/>
      <c r="F40" s="36">
        <v>0</v>
      </c>
      <c r="G40" s="37">
        <v>0</v>
      </c>
      <c r="H40" s="37">
        <v>0</v>
      </c>
      <c r="I40" s="37">
        <v>0</v>
      </c>
      <c r="J40" s="38">
        <v>0</v>
      </c>
      <c r="K40" s="22"/>
      <c r="L40" s="22"/>
      <c r="M40" s="22"/>
      <c r="N40" s="22"/>
      <c r="O40" s="22"/>
      <c r="P40" s="22"/>
    </row>
    <row r="41" spans="1:16" ht="39" customHeight="1" x14ac:dyDescent="0.15">
      <c r="A41" s="22"/>
      <c r="B41" s="35"/>
      <c r="C41" s="1145" t="s">
        <v>542</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543</v>
      </c>
      <c r="D42" s="1146"/>
      <c r="E42" s="1147"/>
      <c r="F42" s="36" t="s">
        <v>490</v>
      </c>
      <c r="G42" s="37" t="s">
        <v>490</v>
      </c>
      <c r="H42" s="37" t="s">
        <v>490</v>
      </c>
      <c r="I42" s="37" t="s">
        <v>490</v>
      </c>
      <c r="J42" s="38" t="s">
        <v>490</v>
      </c>
      <c r="K42" s="22"/>
      <c r="L42" s="22"/>
      <c r="M42" s="22"/>
      <c r="N42" s="22"/>
      <c r="O42" s="22"/>
      <c r="P42" s="22"/>
    </row>
    <row r="43" spans="1:16" ht="39" customHeight="1" thickBot="1" x14ac:dyDescent="0.2">
      <c r="A43" s="22"/>
      <c r="B43" s="40"/>
      <c r="C43" s="1148" t="s">
        <v>544</v>
      </c>
      <c r="D43" s="1149"/>
      <c r="E43" s="1150"/>
      <c r="F43" s="41">
        <v>0</v>
      </c>
      <c r="G43" s="42">
        <v>0</v>
      </c>
      <c r="H43" s="42">
        <v>0</v>
      </c>
      <c r="I43" s="42">
        <v>0</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7aW2H0UhIs0s0Dt+mzVivIvGyXQ6empBTdX6HI084BIFS9qenEJg4/R0cKOtsMZ5arGOjqCog/VSQ1mzu8vTtw==" saltValue="grr18fskhK7okRwxDsVG9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ageMargins left="0.59055118110236227" right="0" top="0.59055118110236227" bottom="0.59055118110236227" header="0.39370078740157483" footer="0.39370078740157483"/>
  <pageSetup paperSize="8" scale="82"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1219</v>
      </c>
      <c r="L45" s="60">
        <v>1284</v>
      </c>
      <c r="M45" s="60">
        <v>1377</v>
      </c>
      <c r="N45" s="60">
        <v>1445</v>
      </c>
      <c r="O45" s="61">
        <v>1552</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490</v>
      </c>
      <c r="L46" s="64" t="s">
        <v>490</v>
      </c>
      <c r="M46" s="64" t="s">
        <v>490</v>
      </c>
      <c r="N46" s="64" t="s">
        <v>490</v>
      </c>
      <c r="O46" s="65" t="s">
        <v>490</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490</v>
      </c>
      <c r="L47" s="64" t="s">
        <v>490</v>
      </c>
      <c r="M47" s="64" t="s">
        <v>490</v>
      </c>
      <c r="N47" s="64" t="s">
        <v>490</v>
      </c>
      <c r="O47" s="65" t="s">
        <v>490</v>
      </c>
      <c r="P47" s="48"/>
      <c r="Q47" s="48"/>
      <c r="R47" s="48"/>
      <c r="S47" s="48"/>
      <c r="T47" s="48"/>
      <c r="U47" s="48"/>
    </row>
    <row r="48" spans="1:21" ht="30.75" customHeight="1" x14ac:dyDescent="0.15">
      <c r="A48" s="48"/>
      <c r="B48" s="1155"/>
      <c r="C48" s="1156"/>
      <c r="D48" s="62"/>
      <c r="E48" s="1161" t="s">
        <v>13</v>
      </c>
      <c r="F48" s="1161"/>
      <c r="G48" s="1161"/>
      <c r="H48" s="1161"/>
      <c r="I48" s="1161"/>
      <c r="J48" s="1162"/>
      <c r="K48" s="63">
        <v>432</v>
      </c>
      <c r="L48" s="64">
        <v>428</v>
      </c>
      <c r="M48" s="64">
        <v>454</v>
      </c>
      <c r="N48" s="64">
        <v>429</v>
      </c>
      <c r="O48" s="65">
        <v>409</v>
      </c>
      <c r="P48" s="48"/>
      <c r="Q48" s="48"/>
      <c r="R48" s="48"/>
      <c r="S48" s="48"/>
      <c r="T48" s="48"/>
      <c r="U48" s="48"/>
    </row>
    <row r="49" spans="1:21" ht="30.75" customHeight="1" x14ac:dyDescent="0.15">
      <c r="A49" s="48"/>
      <c r="B49" s="1155"/>
      <c r="C49" s="1156"/>
      <c r="D49" s="62"/>
      <c r="E49" s="1161" t="s">
        <v>14</v>
      </c>
      <c r="F49" s="1161"/>
      <c r="G49" s="1161"/>
      <c r="H49" s="1161"/>
      <c r="I49" s="1161"/>
      <c r="J49" s="1162"/>
      <c r="K49" s="63">
        <v>339</v>
      </c>
      <c r="L49" s="64">
        <v>342</v>
      </c>
      <c r="M49" s="64">
        <v>371</v>
      </c>
      <c r="N49" s="64">
        <v>367</v>
      </c>
      <c r="O49" s="65">
        <v>396</v>
      </c>
      <c r="P49" s="48"/>
      <c r="Q49" s="48"/>
      <c r="R49" s="48"/>
      <c r="S49" s="48"/>
      <c r="T49" s="48"/>
      <c r="U49" s="48"/>
    </row>
    <row r="50" spans="1:21" ht="30.75" customHeight="1" x14ac:dyDescent="0.15">
      <c r="A50" s="48"/>
      <c r="B50" s="1155"/>
      <c r="C50" s="1156"/>
      <c r="D50" s="62"/>
      <c r="E50" s="1161" t="s">
        <v>15</v>
      </c>
      <c r="F50" s="1161"/>
      <c r="G50" s="1161"/>
      <c r="H50" s="1161"/>
      <c r="I50" s="1161"/>
      <c r="J50" s="1162"/>
      <c r="K50" s="63">
        <v>1</v>
      </c>
      <c r="L50" s="64">
        <v>52</v>
      </c>
      <c r="M50" s="64">
        <v>52</v>
      </c>
      <c r="N50" s="64">
        <v>52</v>
      </c>
      <c r="O50" s="65">
        <v>52</v>
      </c>
      <c r="P50" s="48"/>
      <c r="Q50" s="48"/>
      <c r="R50" s="48"/>
      <c r="S50" s="48"/>
      <c r="T50" s="48"/>
      <c r="U50" s="48"/>
    </row>
    <row r="51" spans="1:21" ht="30.75" customHeight="1" x14ac:dyDescent="0.15">
      <c r="A51" s="48"/>
      <c r="B51" s="1157"/>
      <c r="C51" s="1158"/>
      <c r="D51" s="66"/>
      <c r="E51" s="1161" t="s">
        <v>16</v>
      </c>
      <c r="F51" s="1161"/>
      <c r="G51" s="1161"/>
      <c r="H51" s="1161"/>
      <c r="I51" s="1161"/>
      <c r="J51" s="1162"/>
      <c r="K51" s="63">
        <v>1</v>
      </c>
      <c r="L51" s="64">
        <v>1</v>
      </c>
      <c r="M51" s="64">
        <v>0</v>
      </c>
      <c r="N51" s="64">
        <v>0</v>
      </c>
      <c r="O51" s="65">
        <v>0</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1284</v>
      </c>
      <c r="L52" s="64">
        <v>1267</v>
      </c>
      <c r="M52" s="64">
        <v>1290</v>
      </c>
      <c r="N52" s="64">
        <v>1247</v>
      </c>
      <c r="O52" s="65">
        <v>1319</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708</v>
      </c>
      <c r="L53" s="69">
        <v>840</v>
      </c>
      <c r="M53" s="69">
        <v>964</v>
      </c>
      <c r="N53" s="69">
        <v>1046</v>
      </c>
      <c r="O53" s="70">
        <v>1090</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545</v>
      </c>
      <c r="L57" s="81" t="s">
        <v>546</v>
      </c>
      <c r="M57" s="81" t="s">
        <v>547</v>
      </c>
      <c r="N57" s="81" t="s">
        <v>548</v>
      </c>
      <c r="O57" s="82" t="s">
        <v>549</v>
      </c>
      <c r="P57" s="48"/>
      <c r="Q57" s="48"/>
      <c r="R57" s="48"/>
      <c r="S57" s="48"/>
      <c r="T57" s="48"/>
      <c r="U57" s="48"/>
    </row>
    <row r="58" spans="1:21" ht="31.5" customHeight="1" x14ac:dyDescent="0.15">
      <c r="B58" s="1169" t="s">
        <v>24</v>
      </c>
      <c r="C58" s="1170"/>
      <c r="D58" s="1175" t="s">
        <v>25</v>
      </c>
      <c r="E58" s="1176"/>
      <c r="F58" s="1176"/>
      <c r="G58" s="1176"/>
      <c r="H58" s="1176"/>
      <c r="I58" s="1176"/>
      <c r="J58" s="1177"/>
      <c r="K58" s="83" t="s">
        <v>490</v>
      </c>
      <c r="L58" s="84" t="s">
        <v>490</v>
      </c>
      <c r="M58" s="84" t="s">
        <v>490</v>
      </c>
      <c r="N58" s="84" t="s">
        <v>490</v>
      </c>
      <c r="O58" s="85" t="s">
        <v>490</v>
      </c>
    </row>
    <row r="59" spans="1:21" ht="31.5" customHeight="1" x14ac:dyDescent="0.15">
      <c r="B59" s="1171"/>
      <c r="C59" s="1172"/>
      <c r="D59" s="1178" t="s">
        <v>26</v>
      </c>
      <c r="E59" s="1179"/>
      <c r="F59" s="1179"/>
      <c r="G59" s="1179"/>
      <c r="H59" s="1179"/>
      <c r="I59" s="1179"/>
      <c r="J59" s="1180"/>
      <c r="K59" s="86" t="s">
        <v>490</v>
      </c>
      <c r="L59" s="87" t="s">
        <v>490</v>
      </c>
      <c r="M59" s="87" t="s">
        <v>490</v>
      </c>
      <c r="N59" s="87" t="s">
        <v>490</v>
      </c>
      <c r="O59" s="88" t="s">
        <v>490</v>
      </c>
    </row>
    <row r="60" spans="1:21" ht="31.5" customHeight="1" thickBot="1" x14ac:dyDescent="0.2">
      <c r="B60" s="1173"/>
      <c r="C60" s="1174"/>
      <c r="D60" s="1181" t="s">
        <v>27</v>
      </c>
      <c r="E60" s="1182"/>
      <c r="F60" s="1182"/>
      <c r="G60" s="1182"/>
      <c r="H60" s="1182"/>
      <c r="I60" s="1182"/>
      <c r="J60" s="1183"/>
      <c r="K60" s="89" t="s">
        <v>490</v>
      </c>
      <c r="L60" s="90" t="s">
        <v>490</v>
      </c>
      <c r="M60" s="90" t="s">
        <v>490</v>
      </c>
      <c r="N60" s="90" t="s">
        <v>490</v>
      </c>
      <c r="O60" s="91" t="s">
        <v>490</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lcgCKxEpXYHxbaXrW7O9qzHweeB8GVR5QU1/7zjs+0+5ghVGPypA/t2EjxJ+FRhwwyoEcMheiQP26TkEFbUbZA==" saltValue="KS8ObZRLOPd8DelwplIs+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ageMargins left="0.59055118110236227" right="0" top="0.59055118110236227" bottom="0.59055118110236227" header="0.39370078740157483" footer="0.39370078740157483"/>
  <pageSetup paperSize="9" scale="48"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528</v>
      </c>
      <c r="J40" s="103" t="s">
        <v>529</v>
      </c>
      <c r="K40" s="103" t="s">
        <v>530</v>
      </c>
      <c r="L40" s="103" t="s">
        <v>531</v>
      </c>
      <c r="M40" s="104" t="s">
        <v>532</v>
      </c>
    </row>
    <row r="41" spans="2:13" ht="27.75" customHeight="1" x14ac:dyDescent="0.15">
      <c r="B41" s="1184" t="s">
        <v>30</v>
      </c>
      <c r="C41" s="1185"/>
      <c r="D41" s="105"/>
      <c r="E41" s="1190" t="s">
        <v>31</v>
      </c>
      <c r="F41" s="1190"/>
      <c r="G41" s="1190"/>
      <c r="H41" s="1191"/>
      <c r="I41" s="343">
        <v>22347</v>
      </c>
      <c r="J41" s="344">
        <v>23112</v>
      </c>
      <c r="K41" s="344">
        <v>24177</v>
      </c>
      <c r="L41" s="344">
        <v>24817</v>
      </c>
      <c r="M41" s="345">
        <v>24207</v>
      </c>
    </row>
    <row r="42" spans="2:13" ht="27.75" customHeight="1" x14ac:dyDescent="0.15">
      <c r="B42" s="1186"/>
      <c r="C42" s="1187"/>
      <c r="D42" s="106"/>
      <c r="E42" s="1192" t="s">
        <v>32</v>
      </c>
      <c r="F42" s="1192"/>
      <c r="G42" s="1192"/>
      <c r="H42" s="1193"/>
      <c r="I42" s="346">
        <v>764</v>
      </c>
      <c r="J42" s="347">
        <v>723</v>
      </c>
      <c r="K42" s="347">
        <v>671</v>
      </c>
      <c r="L42" s="347">
        <v>620</v>
      </c>
      <c r="M42" s="348">
        <v>568</v>
      </c>
    </row>
    <row r="43" spans="2:13" ht="27.75" customHeight="1" x14ac:dyDescent="0.15">
      <c r="B43" s="1186"/>
      <c r="C43" s="1187"/>
      <c r="D43" s="106"/>
      <c r="E43" s="1192" t="s">
        <v>33</v>
      </c>
      <c r="F43" s="1192"/>
      <c r="G43" s="1192"/>
      <c r="H43" s="1193"/>
      <c r="I43" s="346">
        <v>4309</v>
      </c>
      <c r="J43" s="347">
        <v>3623</v>
      </c>
      <c r="K43" s="347">
        <v>3003</v>
      </c>
      <c r="L43" s="347">
        <v>2864</v>
      </c>
      <c r="M43" s="348">
        <v>2685</v>
      </c>
    </row>
    <row r="44" spans="2:13" ht="27.75" customHeight="1" x14ac:dyDescent="0.15">
      <c r="B44" s="1186"/>
      <c r="C44" s="1187"/>
      <c r="D44" s="106"/>
      <c r="E44" s="1192" t="s">
        <v>34</v>
      </c>
      <c r="F44" s="1192"/>
      <c r="G44" s="1192"/>
      <c r="H44" s="1193"/>
      <c r="I44" s="346">
        <v>3593</v>
      </c>
      <c r="J44" s="347">
        <v>4586</v>
      </c>
      <c r="K44" s="347">
        <v>5219</v>
      </c>
      <c r="L44" s="347">
        <v>4860</v>
      </c>
      <c r="M44" s="348">
        <v>4565</v>
      </c>
    </row>
    <row r="45" spans="2:13" ht="27.75" customHeight="1" x14ac:dyDescent="0.15">
      <c r="B45" s="1186"/>
      <c r="C45" s="1187"/>
      <c r="D45" s="106"/>
      <c r="E45" s="1192" t="s">
        <v>35</v>
      </c>
      <c r="F45" s="1192"/>
      <c r="G45" s="1192"/>
      <c r="H45" s="1193"/>
      <c r="I45" s="346">
        <v>2433</v>
      </c>
      <c r="J45" s="347">
        <v>2319</v>
      </c>
      <c r="K45" s="347">
        <v>2228</v>
      </c>
      <c r="L45" s="347">
        <v>2110</v>
      </c>
      <c r="M45" s="348">
        <v>2101</v>
      </c>
    </row>
    <row r="46" spans="2:13" ht="27.75" customHeight="1" x14ac:dyDescent="0.15">
      <c r="B46" s="1186"/>
      <c r="C46" s="1187"/>
      <c r="D46" s="107"/>
      <c r="E46" s="1192" t="s">
        <v>36</v>
      </c>
      <c r="F46" s="1192"/>
      <c r="G46" s="1192"/>
      <c r="H46" s="1193"/>
      <c r="I46" s="346" t="s">
        <v>490</v>
      </c>
      <c r="J46" s="347" t="s">
        <v>490</v>
      </c>
      <c r="K46" s="347" t="s">
        <v>490</v>
      </c>
      <c r="L46" s="347">
        <v>165</v>
      </c>
      <c r="M46" s="348">
        <v>150</v>
      </c>
    </row>
    <row r="47" spans="2:13" ht="27.75" customHeight="1" x14ac:dyDescent="0.15">
      <c r="B47" s="1186"/>
      <c r="C47" s="1187"/>
      <c r="D47" s="108"/>
      <c r="E47" s="1194" t="s">
        <v>37</v>
      </c>
      <c r="F47" s="1195"/>
      <c r="G47" s="1195"/>
      <c r="H47" s="1196"/>
      <c r="I47" s="346" t="s">
        <v>490</v>
      </c>
      <c r="J47" s="347" t="s">
        <v>490</v>
      </c>
      <c r="K47" s="347" t="s">
        <v>490</v>
      </c>
      <c r="L47" s="347" t="s">
        <v>490</v>
      </c>
      <c r="M47" s="348" t="s">
        <v>490</v>
      </c>
    </row>
    <row r="48" spans="2:13" ht="27.75" customHeight="1" x14ac:dyDescent="0.15">
      <c r="B48" s="1186"/>
      <c r="C48" s="1187"/>
      <c r="D48" s="106"/>
      <c r="E48" s="1192" t="s">
        <v>38</v>
      </c>
      <c r="F48" s="1192"/>
      <c r="G48" s="1192"/>
      <c r="H48" s="1193"/>
      <c r="I48" s="346" t="s">
        <v>490</v>
      </c>
      <c r="J48" s="347" t="s">
        <v>490</v>
      </c>
      <c r="K48" s="347" t="s">
        <v>490</v>
      </c>
      <c r="L48" s="347" t="s">
        <v>490</v>
      </c>
      <c r="M48" s="348" t="s">
        <v>490</v>
      </c>
    </row>
    <row r="49" spans="2:13" ht="27.75" customHeight="1" x14ac:dyDescent="0.15">
      <c r="B49" s="1188"/>
      <c r="C49" s="1189"/>
      <c r="D49" s="106"/>
      <c r="E49" s="1192" t="s">
        <v>39</v>
      </c>
      <c r="F49" s="1192"/>
      <c r="G49" s="1192"/>
      <c r="H49" s="1193"/>
      <c r="I49" s="346" t="s">
        <v>490</v>
      </c>
      <c r="J49" s="347" t="s">
        <v>490</v>
      </c>
      <c r="K49" s="347" t="s">
        <v>490</v>
      </c>
      <c r="L49" s="347" t="s">
        <v>490</v>
      </c>
      <c r="M49" s="348" t="s">
        <v>490</v>
      </c>
    </row>
    <row r="50" spans="2:13" ht="27.75" customHeight="1" x14ac:dyDescent="0.15">
      <c r="B50" s="1197" t="s">
        <v>40</v>
      </c>
      <c r="C50" s="1198"/>
      <c r="D50" s="109"/>
      <c r="E50" s="1192" t="s">
        <v>41</v>
      </c>
      <c r="F50" s="1192"/>
      <c r="G50" s="1192"/>
      <c r="H50" s="1193"/>
      <c r="I50" s="346">
        <v>1923</v>
      </c>
      <c r="J50" s="347">
        <v>2350</v>
      </c>
      <c r="K50" s="347">
        <v>2531</v>
      </c>
      <c r="L50" s="347">
        <v>1737</v>
      </c>
      <c r="M50" s="348">
        <v>1416</v>
      </c>
    </row>
    <row r="51" spans="2:13" ht="27.75" customHeight="1" x14ac:dyDescent="0.15">
      <c r="B51" s="1186"/>
      <c r="C51" s="1187"/>
      <c r="D51" s="106"/>
      <c r="E51" s="1192" t="s">
        <v>42</v>
      </c>
      <c r="F51" s="1192"/>
      <c r="G51" s="1192"/>
      <c r="H51" s="1193"/>
      <c r="I51" s="346">
        <v>999</v>
      </c>
      <c r="J51" s="347">
        <v>1020</v>
      </c>
      <c r="K51" s="347">
        <v>1160</v>
      </c>
      <c r="L51" s="347">
        <v>933</v>
      </c>
      <c r="M51" s="348">
        <v>851</v>
      </c>
    </row>
    <row r="52" spans="2:13" ht="27.75" customHeight="1" x14ac:dyDescent="0.15">
      <c r="B52" s="1188"/>
      <c r="C52" s="1189"/>
      <c r="D52" s="106"/>
      <c r="E52" s="1192" t="s">
        <v>43</v>
      </c>
      <c r="F52" s="1192"/>
      <c r="G52" s="1192"/>
      <c r="H52" s="1193"/>
      <c r="I52" s="346">
        <v>14397</v>
      </c>
      <c r="J52" s="347">
        <v>14515</v>
      </c>
      <c r="K52" s="347">
        <v>14986</v>
      </c>
      <c r="L52" s="347">
        <v>14504</v>
      </c>
      <c r="M52" s="348">
        <v>14032</v>
      </c>
    </row>
    <row r="53" spans="2:13" ht="27.75" customHeight="1" thickBot="1" x14ac:dyDescent="0.2">
      <c r="B53" s="1199" t="s">
        <v>19</v>
      </c>
      <c r="C53" s="1200"/>
      <c r="D53" s="110"/>
      <c r="E53" s="1201" t="s">
        <v>44</v>
      </c>
      <c r="F53" s="1201"/>
      <c r="G53" s="1201"/>
      <c r="H53" s="1202"/>
      <c r="I53" s="349">
        <v>16129</v>
      </c>
      <c r="J53" s="350">
        <v>16479</v>
      </c>
      <c r="K53" s="350">
        <v>16621</v>
      </c>
      <c r="L53" s="350">
        <v>18261</v>
      </c>
      <c r="M53" s="351">
        <v>17978</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GNHCIQySMabInVUbmuZkpkJErKAeHngv/V0dcero55qjkfwt7ssud/poVCPHcVr0oIfK/ZeANVp/5xF4lciiPw==" saltValue="dVQRMN05D/OjCZ6+UTCxq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ageMargins left="0.59055118110236227" right="0" top="0.59055118110236227" bottom="0.59055118110236227" header="0.39370078740157483" footer="0.39370078740157483"/>
  <pageSetup paperSize="9" scale="55"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85" zoomScaleNormal="8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530</v>
      </c>
      <c r="G54" s="119" t="s">
        <v>531</v>
      </c>
      <c r="H54" s="120" t="s">
        <v>532</v>
      </c>
    </row>
    <row r="55" spans="2:8" ht="52.5" customHeight="1" x14ac:dyDescent="0.15">
      <c r="B55" s="121"/>
      <c r="C55" s="1211" t="s">
        <v>46</v>
      </c>
      <c r="D55" s="1211"/>
      <c r="E55" s="1212"/>
      <c r="F55" s="352">
        <v>467</v>
      </c>
      <c r="G55" s="352">
        <v>332</v>
      </c>
      <c r="H55" s="353">
        <v>294</v>
      </c>
    </row>
    <row r="56" spans="2:8" ht="52.5" customHeight="1" x14ac:dyDescent="0.15">
      <c r="B56" s="122"/>
      <c r="C56" s="1213" t="s">
        <v>47</v>
      </c>
      <c r="D56" s="1213"/>
      <c r="E56" s="1214"/>
      <c r="F56" s="354">
        <v>771</v>
      </c>
      <c r="G56" s="354">
        <v>194</v>
      </c>
      <c r="H56" s="355">
        <v>154</v>
      </c>
    </row>
    <row r="57" spans="2:8" ht="53.25" customHeight="1" x14ac:dyDescent="0.15">
      <c r="B57" s="122"/>
      <c r="C57" s="1215" t="s">
        <v>48</v>
      </c>
      <c r="D57" s="1215"/>
      <c r="E57" s="1216"/>
      <c r="F57" s="356">
        <v>1058</v>
      </c>
      <c r="G57" s="356">
        <v>951</v>
      </c>
      <c r="H57" s="357">
        <v>623</v>
      </c>
    </row>
    <row r="58" spans="2:8" ht="45.75" customHeight="1" x14ac:dyDescent="0.15">
      <c r="B58" s="123"/>
      <c r="C58" s="1203" t="s">
        <v>566</v>
      </c>
      <c r="D58" s="1204"/>
      <c r="E58" s="1205"/>
      <c r="F58" s="358">
        <v>700</v>
      </c>
      <c r="G58" s="358">
        <v>624</v>
      </c>
      <c r="H58" s="359">
        <v>420</v>
      </c>
    </row>
    <row r="59" spans="2:8" ht="45.75" customHeight="1" x14ac:dyDescent="0.15">
      <c r="B59" s="123"/>
      <c r="C59" s="1203" t="s">
        <v>567</v>
      </c>
      <c r="D59" s="1204"/>
      <c r="E59" s="1205"/>
      <c r="F59" s="358">
        <v>70</v>
      </c>
      <c r="G59" s="358">
        <v>68</v>
      </c>
      <c r="H59" s="359">
        <v>63</v>
      </c>
    </row>
    <row r="60" spans="2:8" ht="45.75" customHeight="1" x14ac:dyDescent="0.15">
      <c r="B60" s="123"/>
      <c r="C60" s="1203" t="s">
        <v>568</v>
      </c>
      <c r="D60" s="1204"/>
      <c r="E60" s="1205"/>
      <c r="F60" s="358">
        <v>79</v>
      </c>
      <c r="G60" s="358">
        <v>105</v>
      </c>
      <c r="H60" s="359">
        <v>38</v>
      </c>
    </row>
    <row r="61" spans="2:8" ht="45.75" customHeight="1" x14ac:dyDescent="0.15">
      <c r="B61" s="123"/>
      <c r="C61" s="1203" t="s">
        <v>569</v>
      </c>
      <c r="D61" s="1204"/>
      <c r="E61" s="1205"/>
      <c r="F61" s="358">
        <v>37</v>
      </c>
      <c r="G61" s="358">
        <v>37</v>
      </c>
      <c r="H61" s="359">
        <v>28</v>
      </c>
    </row>
    <row r="62" spans="2:8" ht="45.75" customHeight="1" thickBot="1" x14ac:dyDescent="0.2">
      <c r="B62" s="124"/>
      <c r="C62" s="1206" t="s">
        <v>570</v>
      </c>
      <c r="D62" s="1207"/>
      <c r="E62" s="1208"/>
      <c r="F62" s="360">
        <v>13</v>
      </c>
      <c r="G62" s="360">
        <v>19</v>
      </c>
      <c r="H62" s="361">
        <v>24</v>
      </c>
    </row>
    <row r="63" spans="2:8" ht="52.5" customHeight="1" thickBot="1" x14ac:dyDescent="0.2">
      <c r="B63" s="125"/>
      <c r="C63" s="1209" t="s">
        <v>49</v>
      </c>
      <c r="D63" s="1209"/>
      <c r="E63" s="1210"/>
      <c r="F63" s="362">
        <v>2296</v>
      </c>
      <c r="G63" s="362">
        <v>1477</v>
      </c>
      <c r="H63" s="363">
        <v>1071</v>
      </c>
    </row>
    <row r="64" spans="2:8" x14ac:dyDescent="0.15"/>
  </sheetData>
  <sheetProtection algorithmName="SHA-512" hashValue="ck7YJjzxukIP1q8CHfO9uunYakG1gu8zGiGxDLahpPZBSYD5w84RBTxw1cqWI4mtlvRqeb84QGbxSn5CxmY9ng==" saltValue="RMtDnaJim7GW6vrUEpbHpw==" spinCount="100000" sheet="1" objects="1" scenarios="1"/>
  <mergeCells count="9">
    <mergeCell ref="C61:E61"/>
    <mergeCell ref="C62:E62"/>
    <mergeCell ref="C63:E63"/>
    <mergeCell ref="C55:E55"/>
    <mergeCell ref="C56:E56"/>
    <mergeCell ref="C57:E57"/>
    <mergeCell ref="C58:E58"/>
    <mergeCell ref="C59:E59"/>
    <mergeCell ref="C60:E60"/>
  </mergeCells>
  <phoneticPr fontId="2"/>
  <pageMargins left="0.59055118110236227" right="0" top="0.59055118110236227" bottom="0.59055118110236227" header="0.39370078740157483" footer="0.39370078740157483"/>
  <pageSetup paperSize="9" scale="39"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527</v>
      </c>
      <c r="G2" s="139"/>
      <c r="H2" s="140"/>
    </row>
    <row r="3" spans="1:8" x14ac:dyDescent="0.15">
      <c r="A3" s="136" t="s">
        <v>520</v>
      </c>
      <c r="B3" s="141"/>
      <c r="C3" s="142"/>
      <c r="D3" s="143">
        <v>269884</v>
      </c>
      <c r="E3" s="144"/>
      <c r="F3" s="145">
        <v>76347</v>
      </c>
      <c r="G3" s="146"/>
      <c r="H3" s="147"/>
    </row>
    <row r="4" spans="1:8" x14ac:dyDescent="0.15">
      <c r="A4" s="148"/>
      <c r="B4" s="149"/>
      <c r="C4" s="150"/>
      <c r="D4" s="151">
        <v>194337</v>
      </c>
      <c r="E4" s="152"/>
      <c r="F4" s="153">
        <v>41762</v>
      </c>
      <c r="G4" s="154"/>
      <c r="H4" s="155"/>
    </row>
    <row r="5" spans="1:8" x14ac:dyDescent="0.15">
      <c r="A5" s="136" t="s">
        <v>522</v>
      </c>
      <c r="B5" s="141"/>
      <c r="C5" s="142"/>
      <c r="D5" s="143">
        <v>108860</v>
      </c>
      <c r="E5" s="144"/>
      <c r="F5" s="145">
        <v>69604</v>
      </c>
      <c r="G5" s="146"/>
      <c r="H5" s="147"/>
    </row>
    <row r="6" spans="1:8" x14ac:dyDescent="0.15">
      <c r="A6" s="148"/>
      <c r="B6" s="149"/>
      <c r="C6" s="150"/>
      <c r="D6" s="151">
        <v>25459</v>
      </c>
      <c r="E6" s="152"/>
      <c r="F6" s="153">
        <v>36247</v>
      </c>
      <c r="G6" s="154"/>
      <c r="H6" s="155"/>
    </row>
    <row r="7" spans="1:8" x14ac:dyDescent="0.15">
      <c r="A7" s="136" t="s">
        <v>523</v>
      </c>
      <c r="B7" s="141"/>
      <c r="C7" s="142"/>
      <c r="D7" s="143">
        <v>155961</v>
      </c>
      <c r="E7" s="144"/>
      <c r="F7" s="145">
        <v>68410</v>
      </c>
      <c r="G7" s="146"/>
      <c r="H7" s="147"/>
    </row>
    <row r="8" spans="1:8" x14ac:dyDescent="0.15">
      <c r="A8" s="148"/>
      <c r="B8" s="149"/>
      <c r="C8" s="150"/>
      <c r="D8" s="151">
        <v>22514</v>
      </c>
      <c r="E8" s="152"/>
      <c r="F8" s="153">
        <v>35086</v>
      </c>
      <c r="G8" s="154"/>
      <c r="H8" s="155"/>
    </row>
    <row r="9" spans="1:8" x14ac:dyDescent="0.15">
      <c r="A9" s="136" t="s">
        <v>524</v>
      </c>
      <c r="B9" s="141"/>
      <c r="C9" s="142"/>
      <c r="D9" s="143">
        <v>179421</v>
      </c>
      <c r="E9" s="144"/>
      <c r="F9" s="145">
        <v>73019</v>
      </c>
      <c r="G9" s="146"/>
      <c r="H9" s="147"/>
    </row>
    <row r="10" spans="1:8" x14ac:dyDescent="0.15">
      <c r="A10" s="148"/>
      <c r="B10" s="149"/>
      <c r="C10" s="150"/>
      <c r="D10" s="151">
        <v>28086</v>
      </c>
      <c r="E10" s="152"/>
      <c r="F10" s="153">
        <v>39427</v>
      </c>
      <c r="G10" s="154"/>
      <c r="H10" s="155"/>
    </row>
    <row r="11" spans="1:8" x14ac:dyDescent="0.15">
      <c r="A11" s="136" t="s">
        <v>525</v>
      </c>
      <c r="B11" s="141"/>
      <c r="C11" s="142"/>
      <c r="D11" s="143">
        <v>48646</v>
      </c>
      <c r="E11" s="144"/>
      <c r="F11" s="145">
        <v>76590</v>
      </c>
      <c r="G11" s="146"/>
      <c r="H11" s="147"/>
    </row>
    <row r="12" spans="1:8" x14ac:dyDescent="0.15">
      <c r="A12" s="148"/>
      <c r="B12" s="149"/>
      <c r="C12" s="156"/>
      <c r="D12" s="151">
        <v>20071</v>
      </c>
      <c r="E12" s="152"/>
      <c r="F12" s="153">
        <v>42387</v>
      </c>
      <c r="G12" s="154"/>
      <c r="H12" s="155"/>
    </row>
    <row r="13" spans="1:8" x14ac:dyDescent="0.15">
      <c r="A13" s="136"/>
      <c r="B13" s="141"/>
      <c r="C13" s="157"/>
      <c r="D13" s="158">
        <v>152554</v>
      </c>
      <c r="E13" s="159"/>
      <c r="F13" s="160">
        <v>72794</v>
      </c>
      <c r="G13" s="161"/>
      <c r="H13" s="147"/>
    </row>
    <row r="14" spans="1:8" x14ac:dyDescent="0.15">
      <c r="A14" s="148"/>
      <c r="B14" s="149"/>
      <c r="C14" s="150"/>
      <c r="D14" s="151">
        <v>58093</v>
      </c>
      <c r="E14" s="152"/>
      <c r="F14" s="153">
        <v>38982</v>
      </c>
      <c r="G14" s="154"/>
      <c r="H14" s="155"/>
    </row>
    <row r="17" spans="1:11" x14ac:dyDescent="0.15">
      <c r="A17" s="132" t="s">
        <v>51</v>
      </c>
    </row>
    <row r="18" spans="1:11" x14ac:dyDescent="0.15">
      <c r="A18" s="162"/>
      <c r="B18" s="162" t="e">
        <f>#REF!</f>
        <v>#REF!</v>
      </c>
      <c r="C18" s="162" t="e">
        <f>#REF!</f>
        <v>#REF!</v>
      </c>
      <c r="D18" s="162" t="e">
        <f>#REF!</f>
        <v>#REF!</v>
      </c>
      <c r="E18" s="162" t="e">
        <f>#REF!</f>
        <v>#REF!</v>
      </c>
      <c r="F18" s="162" t="e">
        <f>#REF!</f>
        <v>#REF!</v>
      </c>
    </row>
    <row r="19" spans="1:11" x14ac:dyDescent="0.15">
      <c r="A19" s="162" t="s">
        <v>52</v>
      </c>
      <c r="B19" s="162" t="e">
        <f>ROUND(VALUE(SUBSTITUTE(#REF!,"▲","-")),2)</f>
        <v>#REF!</v>
      </c>
      <c r="C19" s="162" t="e">
        <f>ROUND(VALUE(SUBSTITUTE(#REF!,"▲","-")),2)</f>
        <v>#REF!</v>
      </c>
      <c r="D19" s="162" t="e">
        <f>ROUND(VALUE(SUBSTITUTE(#REF!,"▲","-")),2)</f>
        <v>#REF!</v>
      </c>
      <c r="E19" s="162" t="e">
        <f>ROUND(VALUE(SUBSTITUTE(#REF!,"▲","-")),2)</f>
        <v>#REF!</v>
      </c>
      <c r="F19" s="162" t="e">
        <f>ROUND(VALUE(SUBSTITUTE(#REF!,"▲","-")),2)</f>
        <v>#REF!</v>
      </c>
    </row>
    <row r="20" spans="1:11" x14ac:dyDescent="0.15">
      <c r="A20" s="162" t="s">
        <v>53</v>
      </c>
      <c r="B20" s="162" t="e">
        <f>ROUND(VALUE(SUBSTITUTE(#REF!,"▲","-")),2)</f>
        <v>#REF!</v>
      </c>
      <c r="C20" s="162" t="e">
        <f>ROUND(VALUE(SUBSTITUTE(#REF!,"▲","-")),2)</f>
        <v>#REF!</v>
      </c>
      <c r="D20" s="162" t="e">
        <f>ROUND(VALUE(SUBSTITUTE(#REF!,"▲","-")),2)</f>
        <v>#REF!</v>
      </c>
      <c r="E20" s="162" t="e">
        <f>ROUND(VALUE(SUBSTITUTE(#REF!,"▲","-")),2)</f>
        <v>#REF!</v>
      </c>
      <c r="F20" s="162" t="e">
        <f>ROUND(VALUE(SUBSTITUTE(#REF!,"▲","-")),2)</f>
        <v>#REF!</v>
      </c>
    </row>
    <row r="21" spans="1:11" x14ac:dyDescent="0.15">
      <c r="A21" s="162" t="s">
        <v>54</v>
      </c>
      <c r="B21" s="162" t="e">
        <f>IF(ISNUMBER(VALUE(SUBSTITUTE(#REF!,"▲","-"))),ROUND(VALUE(SUBSTITUTE(#REF!,"▲","-")),2),NA())</f>
        <v>#N/A</v>
      </c>
      <c r="C21" s="162" t="e">
        <f>IF(ISNUMBER(VALUE(SUBSTITUTE(#REF!,"▲","-"))),ROUND(VALUE(SUBSTITUTE(#REF!,"▲","-")),2),NA())</f>
        <v>#N/A</v>
      </c>
      <c r="D21" s="162" t="e">
        <f>IF(ISNUMBER(VALUE(SUBSTITUTE(#REF!,"▲","-"))),ROUND(VALUE(SUBSTITUTE(#REF!,"▲","-")),2),NA())</f>
        <v>#N/A</v>
      </c>
      <c r="E21" s="162" t="e">
        <f>IF(ISNUMBER(VALUE(SUBSTITUTE(#REF!,"▲","-"))),ROUND(VALUE(SUBSTITUTE(#REF!,"▲","-")),2),NA())</f>
        <v>#N/A</v>
      </c>
      <c r="F21" s="162" t="e">
        <f>IF(ISNUMBER(VALUE(SUBSTITUTE(#REF!,"▲","-"))),ROUND(VALUE(SUBSTITUTE(#REF!,"▲","-")),2),NA())</f>
        <v>#N/A</v>
      </c>
    </row>
    <row r="24" spans="1:11" x14ac:dyDescent="0.15">
      <c r="A24" s="132" t="s">
        <v>55</v>
      </c>
    </row>
    <row r="25" spans="1:11" x14ac:dyDescent="0.15">
      <c r="A25" s="163"/>
      <c r="B25" s="163" t="e">
        <f>#REF!</f>
        <v>#REF!</v>
      </c>
      <c r="C25" s="163"/>
      <c r="D25" s="163" t="e">
        <f>#REF!</f>
        <v>#REF!</v>
      </c>
      <c r="E25" s="163"/>
      <c r="F25" s="163" t="e">
        <f>#REF!</f>
        <v>#REF!</v>
      </c>
      <c r="G25" s="163"/>
      <c r="H25" s="163" t="e">
        <f>#REF!</f>
        <v>#REF!</v>
      </c>
      <c r="I25" s="163"/>
      <c r="J25" s="163" t="e">
        <f>#REF!</f>
        <v>#REF!</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e">
        <f>IF(#REF!="",NA(),#REF!)</f>
        <v>#REF!</v>
      </c>
      <c r="B27" s="163" t="e">
        <f>IF(ROUND(VALUE(SUBSTITUTE(#REF!,"▲", "-")), 2) &lt; 0, ABS(ROUND(VALUE(SUBSTITUTE(#REF!,"▲", "-")), 2)), NA())</f>
        <v>#REF!</v>
      </c>
      <c r="C27" s="163" t="e">
        <f>IF(ROUND(VALUE(SUBSTITUTE(#REF!,"▲", "-")), 2) &gt;= 0, ABS(ROUND(VALUE(SUBSTITUTE(#REF!,"▲", "-")), 2)), NA())</f>
        <v>#REF!</v>
      </c>
      <c r="D27" s="163" t="e">
        <f>IF(ROUND(VALUE(SUBSTITUTE(#REF!,"▲", "-")), 2) &lt; 0, ABS(ROUND(VALUE(SUBSTITUTE(#REF!,"▲", "-")), 2)), NA())</f>
        <v>#REF!</v>
      </c>
      <c r="E27" s="163" t="e">
        <f>IF(ROUND(VALUE(SUBSTITUTE(#REF!,"▲", "-")), 2) &gt;= 0, ABS(ROUND(VALUE(SUBSTITUTE(#REF!,"▲", "-")), 2)), NA())</f>
        <v>#REF!</v>
      </c>
      <c r="F27" s="163" t="e">
        <f>IF(ROUND(VALUE(SUBSTITUTE(#REF!,"▲", "-")), 2) &lt; 0, ABS(ROUND(VALUE(SUBSTITUTE(#REF!,"▲", "-")), 2)), NA())</f>
        <v>#REF!</v>
      </c>
      <c r="G27" s="163" t="e">
        <f>IF(ROUND(VALUE(SUBSTITUTE(#REF!,"▲", "-")), 2) &gt;= 0, ABS(ROUND(VALUE(SUBSTITUTE(#REF!,"▲", "-")), 2)), NA())</f>
        <v>#REF!</v>
      </c>
      <c r="H27" s="163" t="e">
        <f>IF(ROUND(VALUE(SUBSTITUTE(#REF!,"▲", "-")), 2) &lt; 0, ABS(ROUND(VALUE(SUBSTITUTE(#REF!,"▲", "-")), 2)), NA())</f>
        <v>#REF!</v>
      </c>
      <c r="I27" s="163" t="e">
        <f>IF(ROUND(VALUE(SUBSTITUTE(#REF!,"▲", "-")), 2) &gt;= 0, ABS(ROUND(VALUE(SUBSTITUTE(#REF!,"▲", "-")), 2)), NA())</f>
        <v>#REF!</v>
      </c>
      <c r="J27" s="163" t="e">
        <f>IF(ROUND(VALUE(SUBSTITUTE(#REF!,"▲", "-")), 2) &lt; 0, ABS(ROUND(VALUE(SUBSTITUTE(#REF!,"▲", "-")), 2)), NA())</f>
        <v>#REF!</v>
      </c>
      <c r="K27" s="163" t="e">
        <f>IF(ROUND(VALUE(SUBSTITUTE(#REF!,"▲", "-")), 2) &gt;= 0, ABS(ROUND(VALUE(SUBSTITUTE(#REF!,"▲", "-")), 2)), NA())</f>
        <v>#REF!</v>
      </c>
    </row>
    <row r="28" spans="1:11" x14ac:dyDescent="0.15">
      <c r="A28" s="163" t="e">
        <f>IF(#REF!="",NA(),#REF!)</f>
        <v>#REF!</v>
      </c>
      <c r="B28" s="163" t="e">
        <f>IF(ROUND(VALUE(SUBSTITUTE(#REF!,"▲", "-")), 2) &lt; 0, ABS(ROUND(VALUE(SUBSTITUTE(#REF!,"▲", "-")), 2)), NA())</f>
        <v>#REF!</v>
      </c>
      <c r="C28" s="163" t="e">
        <f>IF(ROUND(VALUE(SUBSTITUTE(#REF!,"▲", "-")), 2) &gt;= 0, ABS(ROUND(VALUE(SUBSTITUTE(#REF!,"▲", "-")), 2)), NA())</f>
        <v>#REF!</v>
      </c>
      <c r="D28" s="163" t="e">
        <f>IF(ROUND(VALUE(SUBSTITUTE(#REF!,"▲", "-")), 2) &lt; 0, ABS(ROUND(VALUE(SUBSTITUTE(#REF!,"▲", "-")), 2)), NA())</f>
        <v>#REF!</v>
      </c>
      <c r="E28" s="163" t="e">
        <f>IF(ROUND(VALUE(SUBSTITUTE(#REF!,"▲", "-")), 2) &gt;= 0, ABS(ROUND(VALUE(SUBSTITUTE(#REF!,"▲", "-")), 2)), NA())</f>
        <v>#REF!</v>
      </c>
      <c r="F28" s="163" t="e">
        <f>IF(ROUND(VALUE(SUBSTITUTE(#REF!,"▲", "-")), 2) &lt; 0, ABS(ROUND(VALUE(SUBSTITUTE(#REF!,"▲", "-")), 2)), NA())</f>
        <v>#REF!</v>
      </c>
      <c r="G28" s="163" t="e">
        <f>IF(ROUND(VALUE(SUBSTITUTE(#REF!,"▲", "-")), 2) &gt;= 0, ABS(ROUND(VALUE(SUBSTITUTE(#REF!,"▲", "-")), 2)), NA())</f>
        <v>#REF!</v>
      </c>
      <c r="H28" s="163" t="e">
        <f>IF(ROUND(VALUE(SUBSTITUTE(#REF!,"▲", "-")), 2) &lt; 0, ABS(ROUND(VALUE(SUBSTITUTE(#REF!,"▲", "-")), 2)), NA())</f>
        <v>#REF!</v>
      </c>
      <c r="I28" s="163" t="e">
        <f>IF(ROUND(VALUE(SUBSTITUTE(#REF!,"▲", "-")), 2) &gt;= 0, ABS(ROUND(VALUE(SUBSTITUTE(#REF!,"▲", "-")), 2)), NA())</f>
        <v>#REF!</v>
      </c>
      <c r="J28" s="163" t="e">
        <f>IF(ROUND(VALUE(SUBSTITUTE(#REF!,"▲", "-")), 2) &lt; 0, ABS(ROUND(VALUE(SUBSTITUTE(#REF!,"▲", "-")), 2)), NA())</f>
        <v>#REF!</v>
      </c>
      <c r="K28" s="163" t="e">
        <f>IF(ROUND(VALUE(SUBSTITUTE(#REF!,"▲", "-")), 2) &gt;= 0, ABS(ROUND(VALUE(SUBSTITUTE(#REF!,"▲", "-")), 2)), NA())</f>
        <v>#REF!</v>
      </c>
    </row>
    <row r="29" spans="1:11" x14ac:dyDescent="0.15">
      <c r="A29" s="163" t="e">
        <f>IF(#REF!="",NA(),#REF!)</f>
        <v>#REF!</v>
      </c>
      <c r="B29" s="163" t="e">
        <f>IF(ROUND(VALUE(SUBSTITUTE(#REF!,"▲", "-")), 2) &lt; 0, ABS(ROUND(VALUE(SUBSTITUTE(#REF!,"▲", "-")), 2)), NA())</f>
        <v>#REF!</v>
      </c>
      <c r="C29" s="163" t="e">
        <f>IF(ROUND(VALUE(SUBSTITUTE(#REF!,"▲", "-")), 2) &gt;= 0, ABS(ROUND(VALUE(SUBSTITUTE(#REF!,"▲", "-")), 2)), NA())</f>
        <v>#REF!</v>
      </c>
      <c r="D29" s="163" t="e">
        <f>IF(ROUND(VALUE(SUBSTITUTE(#REF!,"▲", "-")), 2) &lt; 0, ABS(ROUND(VALUE(SUBSTITUTE(#REF!,"▲", "-")), 2)), NA())</f>
        <v>#REF!</v>
      </c>
      <c r="E29" s="163" t="e">
        <f>IF(ROUND(VALUE(SUBSTITUTE(#REF!,"▲", "-")), 2) &gt;= 0, ABS(ROUND(VALUE(SUBSTITUTE(#REF!,"▲", "-")), 2)), NA())</f>
        <v>#REF!</v>
      </c>
      <c r="F29" s="163" t="e">
        <f>IF(ROUND(VALUE(SUBSTITUTE(#REF!,"▲", "-")), 2) &lt; 0, ABS(ROUND(VALUE(SUBSTITUTE(#REF!,"▲", "-")), 2)), NA())</f>
        <v>#REF!</v>
      </c>
      <c r="G29" s="163" t="e">
        <f>IF(ROUND(VALUE(SUBSTITUTE(#REF!,"▲", "-")), 2) &gt;= 0, ABS(ROUND(VALUE(SUBSTITUTE(#REF!,"▲", "-")), 2)), NA())</f>
        <v>#REF!</v>
      </c>
      <c r="H29" s="163" t="e">
        <f>IF(ROUND(VALUE(SUBSTITUTE(#REF!,"▲", "-")), 2) &lt; 0, ABS(ROUND(VALUE(SUBSTITUTE(#REF!,"▲", "-")), 2)), NA())</f>
        <v>#REF!</v>
      </c>
      <c r="I29" s="163" t="e">
        <f>IF(ROUND(VALUE(SUBSTITUTE(#REF!,"▲", "-")), 2) &gt;= 0, ABS(ROUND(VALUE(SUBSTITUTE(#REF!,"▲", "-")), 2)), NA())</f>
        <v>#REF!</v>
      </c>
      <c r="J29" s="163" t="e">
        <f>IF(ROUND(VALUE(SUBSTITUTE(#REF!,"▲", "-")), 2) &lt; 0, ABS(ROUND(VALUE(SUBSTITUTE(#REF!,"▲", "-")), 2)), NA())</f>
        <v>#REF!</v>
      </c>
      <c r="K29" s="163" t="e">
        <f>IF(ROUND(VALUE(SUBSTITUTE(#REF!,"▲", "-")), 2) &gt;= 0, ABS(ROUND(VALUE(SUBSTITUTE(#REF!,"▲", "-")), 2)), NA())</f>
        <v>#REF!</v>
      </c>
    </row>
    <row r="30" spans="1:11" x14ac:dyDescent="0.15">
      <c r="A30" s="163" t="e">
        <f>IF(#REF!="",NA(),#REF!)</f>
        <v>#REF!</v>
      </c>
      <c r="B30" s="163" t="e">
        <f>IF(ROUND(VALUE(SUBSTITUTE(#REF!,"▲", "-")), 2) &lt; 0, ABS(ROUND(VALUE(SUBSTITUTE(#REF!,"▲", "-")), 2)), NA())</f>
        <v>#REF!</v>
      </c>
      <c r="C30" s="163" t="e">
        <f>IF(ROUND(VALUE(SUBSTITUTE(#REF!,"▲", "-")), 2) &gt;= 0, ABS(ROUND(VALUE(SUBSTITUTE(#REF!,"▲", "-")), 2)), NA())</f>
        <v>#REF!</v>
      </c>
      <c r="D30" s="163" t="e">
        <f>IF(ROUND(VALUE(SUBSTITUTE(#REF!,"▲", "-")), 2) &lt; 0, ABS(ROUND(VALUE(SUBSTITUTE(#REF!,"▲", "-")), 2)), NA())</f>
        <v>#REF!</v>
      </c>
      <c r="E30" s="163" t="e">
        <f>IF(ROUND(VALUE(SUBSTITUTE(#REF!,"▲", "-")), 2) &gt;= 0, ABS(ROUND(VALUE(SUBSTITUTE(#REF!,"▲", "-")), 2)), NA())</f>
        <v>#REF!</v>
      </c>
      <c r="F30" s="163" t="e">
        <f>IF(ROUND(VALUE(SUBSTITUTE(#REF!,"▲", "-")), 2) &lt; 0, ABS(ROUND(VALUE(SUBSTITUTE(#REF!,"▲", "-")), 2)), NA())</f>
        <v>#REF!</v>
      </c>
      <c r="G30" s="163" t="e">
        <f>IF(ROUND(VALUE(SUBSTITUTE(#REF!,"▲", "-")), 2) &gt;= 0, ABS(ROUND(VALUE(SUBSTITUTE(#REF!,"▲", "-")), 2)), NA())</f>
        <v>#REF!</v>
      </c>
      <c r="H30" s="163" t="e">
        <f>IF(ROUND(VALUE(SUBSTITUTE(#REF!,"▲", "-")), 2) &lt; 0, ABS(ROUND(VALUE(SUBSTITUTE(#REF!,"▲", "-")), 2)), NA())</f>
        <v>#REF!</v>
      </c>
      <c r="I30" s="163" t="e">
        <f>IF(ROUND(VALUE(SUBSTITUTE(#REF!,"▲", "-")), 2) &gt;= 0, ABS(ROUND(VALUE(SUBSTITUTE(#REF!,"▲", "-")), 2)), NA())</f>
        <v>#REF!</v>
      </c>
      <c r="J30" s="163" t="e">
        <f>IF(ROUND(VALUE(SUBSTITUTE(#REF!,"▲", "-")), 2) &lt; 0, ABS(ROUND(VALUE(SUBSTITUTE(#REF!,"▲", "-")), 2)), NA())</f>
        <v>#REF!</v>
      </c>
      <c r="K30" s="163" t="e">
        <f>IF(ROUND(VALUE(SUBSTITUTE(#REF!,"▲", "-")), 2) &gt;= 0, ABS(ROUND(VALUE(SUBSTITUTE(#REF!,"▲", "-")), 2)), NA())</f>
        <v>#REF!</v>
      </c>
    </row>
    <row r="31" spans="1:11" x14ac:dyDescent="0.15">
      <c r="A31" s="163" t="e">
        <f>IF(#REF!="",NA(),#REF!)</f>
        <v>#REF!</v>
      </c>
      <c r="B31" s="163" t="e">
        <f>IF(ROUND(VALUE(SUBSTITUTE(#REF!,"▲", "-")), 2) &lt; 0, ABS(ROUND(VALUE(SUBSTITUTE(#REF!,"▲", "-")), 2)), NA())</f>
        <v>#REF!</v>
      </c>
      <c r="C31" s="163" t="e">
        <f>IF(ROUND(VALUE(SUBSTITUTE(#REF!,"▲", "-")), 2) &gt;= 0, ABS(ROUND(VALUE(SUBSTITUTE(#REF!,"▲", "-")), 2)), NA())</f>
        <v>#REF!</v>
      </c>
      <c r="D31" s="163" t="e">
        <f>IF(ROUND(VALUE(SUBSTITUTE(#REF!,"▲", "-")), 2) &lt; 0, ABS(ROUND(VALUE(SUBSTITUTE(#REF!,"▲", "-")), 2)), NA())</f>
        <v>#REF!</v>
      </c>
      <c r="E31" s="163" t="e">
        <f>IF(ROUND(VALUE(SUBSTITUTE(#REF!,"▲", "-")), 2) &gt;= 0, ABS(ROUND(VALUE(SUBSTITUTE(#REF!,"▲", "-")), 2)), NA())</f>
        <v>#REF!</v>
      </c>
      <c r="F31" s="163" t="e">
        <f>IF(ROUND(VALUE(SUBSTITUTE(#REF!,"▲", "-")), 2) &lt; 0, ABS(ROUND(VALUE(SUBSTITUTE(#REF!,"▲", "-")), 2)), NA())</f>
        <v>#REF!</v>
      </c>
      <c r="G31" s="163" t="e">
        <f>IF(ROUND(VALUE(SUBSTITUTE(#REF!,"▲", "-")), 2) &gt;= 0, ABS(ROUND(VALUE(SUBSTITUTE(#REF!,"▲", "-")), 2)), NA())</f>
        <v>#REF!</v>
      </c>
      <c r="H31" s="163" t="e">
        <f>IF(ROUND(VALUE(SUBSTITUTE(#REF!,"▲", "-")), 2) &lt; 0, ABS(ROUND(VALUE(SUBSTITUTE(#REF!,"▲", "-")), 2)), NA())</f>
        <v>#REF!</v>
      </c>
      <c r="I31" s="163" t="e">
        <f>IF(ROUND(VALUE(SUBSTITUTE(#REF!,"▲", "-")), 2) &gt;= 0, ABS(ROUND(VALUE(SUBSTITUTE(#REF!,"▲", "-")), 2)), NA())</f>
        <v>#REF!</v>
      </c>
      <c r="J31" s="163" t="e">
        <f>IF(ROUND(VALUE(SUBSTITUTE(#REF!,"▲", "-")), 2) &lt; 0, ABS(ROUND(VALUE(SUBSTITUTE(#REF!,"▲", "-")), 2)), NA())</f>
        <v>#REF!</v>
      </c>
      <c r="K31" s="163" t="e">
        <f>IF(ROUND(VALUE(SUBSTITUTE(#REF!,"▲", "-")), 2) &gt;= 0, ABS(ROUND(VALUE(SUBSTITUTE(#REF!,"▲", "-")), 2)), NA())</f>
        <v>#REF!</v>
      </c>
    </row>
    <row r="32" spans="1:11" x14ac:dyDescent="0.15">
      <c r="A32" s="163" t="e">
        <f>IF(#REF!="",NA(),#REF!)</f>
        <v>#REF!</v>
      </c>
      <c r="B32" s="163" t="e">
        <f>IF(ROUND(VALUE(SUBSTITUTE(#REF!,"▲", "-")), 2) &lt; 0, ABS(ROUND(VALUE(SUBSTITUTE(#REF!,"▲", "-")), 2)), NA())</f>
        <v>#REF!</v>
      </c>
      <c r="C32" s="163" t="e">
        <f>IF(ROUND(VALUE(SUBSTITUTE(#REF!,"▲", "-")), 2) &gt;= 0, ABS(ROUND(VALUE(SUBSTITUTE(#REF!,"▲", "-")), 2)), NA())</f>
        <v>#REF!</v>
      </c>
      <c r="D32" s="163" t="e">
        <f>IF(ROUND(VALUE(SUBSTITUTE(#REF!,"▲", "-")), 2) &lt; 0, ABS(ROUND(VALUE(SUBSTITUTE(#REF!,"▲", "-")), 2)), NA())</f>
        <v>#REF!</v>
      </c>
      <c r="E32" s="163" t="e">
        <f>IF(ROUND(VALUE(SUBSTITUTE(#REF!,"▲", "-")), 2) &gt;= 0, ABS(ROUND(VALUE(SUBSTITUTE(#REF!,"▲", "-")), 2)), NA())</f>
        <v>#REF!</v>
      </c>
      <c r="F32" s="163" t="e">
        <f>IF(ROUND(VALUE(SUBSTITUTE(#REF!,"▲", "-")), 2) &lt; 0, ABS(ROUND(VALUE(SUBSTITUTE(#REF!,"▲", "-")), 2)), NA())</f>
        <v>#REF!</v>
      </c>
      <c r="G32" s="163" t="e">
        <f>IF(ROUND(VALUE(SUBSTITUTE(#REF!,"▲", "-")), 2) &gt;= 0, ABS(ROUND(VALUE(SUBSTITUTE(#REF!,"▲", "-")), 2)), NA())</f>
        <v>#REF!</v>
      </c>
      <c r="H32" s="163" t="e">
        <f>IF(ROUND(VALUE(SUBSTITUTE(#REF!,"▲", "-")), 2) &lt; 0, ABS(ROUND(VALUE(SUBSTITUTE(#REF!,"▲", "-")), 2)), NA())</f>
        <v>#REF!</v>
      </c>
      <c r="I32" s="163" t="e">
        <f>IF(ROUND(VALUE(SUBSTITUTE(#REF!,"▲", "-")), 2) &gt;= 0, ABS(ROUND(VALUE(SUBSTITUTE(#REF!,"▲", "-")), 2)), NA())</f>
        <v>#REF!</v>
      </c>
      <c r="J32" s="163" t="e">
        <f>IF(ROUND(VALUE(SUBSTITUTE(#REF!,"▲", "-")), 2) &lt; 0, ABS(ROUND(VALUE(SUBSTITUTE(#REF!,"▲", "-")), 2)), NA())</f>
        <v>#REF!</v>
      </c>
      <c r="K32" s="163" t="e">
        <f>IF(ROUND(VALUE(SUBSTITUTE(#REF!,"▲", "-")), 2) &gt;= 0, ABS(ROUND(VALUE(SUBSTITUTE(#REF!,"▲", "-")), 2)), NA())</f>
        <v>#REF!</v>
      </c>
    </row>
    <row r="33" spans="1:16" x14ac:dyDescent="0.15">
      <c r="A33" s="163" t="e">
        <f>IF(#REF!="",NA(),#REF!)</f>
        <v>#REF!</v>
      </c>
      <c r="B33" s="163" t="e">
        <f>IF(ROUND(VALUE(SUBSTITUTE(#REF!,"▲", "-")), 2) &lt; 0, ABS(ROUND(VALUE(SUBSTITUTE(#REF!,"▲", "-")), 2)), NA())</f>
        <v>#REF!</v>
      </c>
      <c r="C33" s="163" t="e">
        <f>IF(ROUND(VALUE(SUBSTITUTE(#REF!,"▲", "-")), 2) &gt;= 0, ABS(ROUND(VALUE(SUBSTITUTE(#REF!,"▲", "-")), 2)), NA())</f>
        <v>#REF!</v>
      </c>
      <c r="D33" s="163" t="e">
        <f>IF(ROUND(VALUE(SUBSTITUTE(#REF!,"▲", "-")), 2) &lt; 0, ABS(ROUND(VALUE(SUBSTITUTE(#REF!,"▲", "-")), 2)), NA())</f>
        <v>#REF!</v>
      </c>
      <c r="E33" s="163" t="e">
        <f>IF(ROUND(VALUE(SUBSTITUTE(#REF!,"▲", "-")), 2) &gt;= 0, ABS(ROUND(VALUE(SUBSTITUTE(#REF!,"▲", "-")), 2)), NA())</f>
        <v>#REF!</v>
      </c>
      <c r="F33" s="163" t="e">
        <f>IF(ROUND(VALUE(SUBSTITUTE(#REF!,"▲", "-")), 2) &lt; 0, ABS(ROUND(VALUE(SUBSTITUTE(#REF!,"▲", "-")), 2)), NA())</f>
        <v>#REF!</v>
      </c>
      <c r="G33" s="163" t="e">
        <f>IF(ROUND(VALUE(SUBSTITUTE(#REF!,"▲", "-")), 2) &gt;= 0, ABS(ROUND(VALUE(SUBSTITUTE(#REF!,"▲", "-")), 2)), NA())</f>
        <v>#REF!</v>
      </c>
      <c r="H33" s="163" t="e">
        <f>IF(ROUND(VALUE(SUBSTITUTE(#REF!,"▲", "-")), 2) &lt; 0, ABS(ROUND(VALUE(SUBSTITUTE(#REF!,"▲", "-")), 2)), NA())</f>
        <v>#REF!</v>
      </c>
      <c r="I33" s="163" t="e">
        <f>IF(ROUND(VALUE(SUBSTITUTE(#REF!,"▲", "-")), 2) &gt;= 0, ABS(ROUND(VALUE(SUBSTITUTE(#REF!,"▲", "-")), 2)), NA())</f>
        <v>#REF!</v>
      </c>
      <c r="J33" s="163" t="e">
        <f>IF(ROUND(VALUE(SUBSTITUTE(#REF!,"▲", "-")), 2) &lt; 0, ABS(ROUND(VALUE(SUBSTITUTE(#REF!,"▲", "-")), 2)), NA())</f>
        <v>#REF!</v>
      </c>
      <c r="K33" s="163" t="e">
        <f>IF(ROUND(VALUE(SUBSTITUTE(#REF!,"▲", "-")), 2) &gt;= 0, ABS(ROUND(VALUE(SUBSTITUTE(#REF!,"▲", "-")), 2)), NA())</f>
        <v>#REF!</v>
      </c>
    </row>
    <row r="34" spans="1:16" x14ac:dyDescent="0.15">
      <c r="A34" s="163" t="e">
        <f>IF(#REF!="",NA(),#REF!)</f>
        <v>#REF!</v>
      </c>
      <c r="B34" s="163" t="e">
        <f>IF(ROUND(VALUE(SUBSTITUTE(#REF!,"▲", "-")), 2) &lt; 0, ABS(ROUND(VALUE(SUBSTITUTE(#REF!,"▲", "-")), 2)), NA())</f>
        <v>#REF!</v>
      </c>
      <c r="C34" s="163" t="e">
        <f>IF(ROUND(VALUE(SUBSTITUTE(#REF!,"▲", "-")), 2) &gt;= 0, ABS(ROUND(VALUE(SUBSTITUTE(#REF!,"▲", "-")), 2)), NA())</f>
        <v>#REF!</v>
      </c>
      <c r="D34" s="163" t="e">
        <f>IF(ROUND(VALUE(SUBSTITUTE(#REF!,"▲", "-")), 2) &lt; 0, ABS(ROUND(VALUE(SUBSTITUTE(#REF!,"▲", "-")), 2)), NA())</f>
        <v>#REF!</v>
      </c>
      <c r="E34" s="163" t="e">
        <f>IF(ROUND(VALUE(SUBSTITUTE(#REF!,"▲", "-")), 2) &gt;= 0, ABS(ROUND(VALUE(SUBSTITUTE(#REF!,"▲", "-")), 2)), NA())</f>
        <v>#REF!</v>
      </c>
      <c r="F34" s="163" t="e">
        <f>IF(ROUND(VALUE(SUBSTITUTE(#REF!,"▲", "-")), 2) &lt; 0, ABS(ROUND(VALUE(SUBSTITUTE(#REF!,"▲", "-")), 2)), NA())</f>
        <v>#REF!</v>
      </c>
      <c r="G34" s="163" t="e">
        <f>IF(ROUND(VALUE(SUBSTITUTE(#REF!,"▲", "-")), 2) &gt;= 0, ABS(ROUND(VALUE(SUBSTITUTE(#REF!,"▲", "-")), 2)), NA())</f>
        <v>#REF!</v>
      </c>
      <c r="H34" s="163" t="e">
        <f>IF(ROUND(VALUE(SUBSTITUTE(#REF!,"▲", "-")), 2) &lt; 0, ABS(ROUND(VALUE(SUBSTITUTE(#REF!,"▲", "-")), 2)), NA())</f>
        <v>#REF!</v>
      </c>
      <c r="I34" s="163" t="e">
        <f>IF(ROUND(VALUE(SUBSTITUTE(#REF!,"▲", "-")), 2) &gt;= 0, ABS(ROUND(VALUE(SUBSTITUTE(#REF!,"▲", "-")), 2)), NA())</f>
        <v>#REF!</v>
      </c>
      <c r="J34" s="163" t="e">
        <f>IF(ROUND(VALUE(SUBSTITUTE(#REF!,"▲", "-")), 2) &lt; 0, ABS(ROUND(VALUE(SUBSTITUTE(#REF!,"▲", "-")), 2)), NA())</f>
        <v>#REF!</v>
      </c>
      <c r="K34" s="163" t="e">
        <f>IF(ROUND(VALUE(SUBSTITUTE(#REF!,"▲", "-")), 2) &gt;= 0, ABS(ROUND(VALUE(SUBSTITUTE(#REF!,"▲", "-")), 2)), NA())</f>
        <v>#REF!</v>
      </c>
    </row>
    <row r="35" spans="1:16" x14ac:dyDescent="0.15">
      <c r="A35" s="163" t="e">
        <f>IF(#REF!="",NA(),#REF!)</f>
        <v>#REF!</v>
      </c>
      <c r="B35" s="163" t="e">
        <f>IF(ROUND(VALUE(SUBSTITUTE(#REF!,"▲", "-")), 2) &lt; 0, ABS(ROUND(VALUE(SUBSTITUTE(#REF!,"▲", "-")), 2)), NA())</f>
        <v>#REF!</v>
      </c>
      <c r="C35" s="163" t="e">
        <f>IF(ROUND(VALUE(SUBSTITUTE(#REF!,"▲", "-")), 2) &gt;= 0, ABS(ROUND(VALUE(SUBSTITUTE(#REF!,"▲", "-")), 2)), NA())</f>
        <v>#REF!</v>
      </c>
      <c r="D35" s="163" t="e">
        <f>IF(ROUND(VALUE(SUBSTITUTE(#REF!,"▲", "-")), 2) &lt; 0, ABS(ROUND(VALUE(SUBSTITUTE(#REF!,"▲", "-")), 2)), NA())</f>
        <v>#REF!</v>
      </c>
      <c r="E35" s="163" t="e">
        <f>IF(ROUND(VALUE(SUBSTITUTE(#REF!,"▲", "-")), 2) &gt;= 0, ABS(ROUND(VALUE(SUBSTITUTE(#REF!,"▲", "-")), 2)), NA())</f>
        <v>#REF!</v>
      </c>
      <c r="F35" s="163" t="e">
        <f>IF(ROUND(VALUE(SUBSTITUTE(#REF!,"▲", "-")), 2) &lt; 0, ABS(ROUND(VALUE(SUBSTITUTE(#REF!,"▲", "-")), 2)), NA())</f>
        <v>#REF!</v>
      </c>
      <c r="G35" s="163" t="e">
        <f>IF(ROUND(VALUE(SUBSTITUTE(#REF!,"▲", "-")), 2) &gt;= 0, ABS(ROUND(VALUE(SUBSTITUTE(#REF!,"▲", "-")), 2)), NA())</f>
        <v>#REF!</v>
      </c>
      <c r="H35" s="163" t="e">
        <f>IF(ROUND(VALUE(SUBSTITUTE(#REF!,"▲", "-")), 2) &lt; 0, ABS(ROUND(VALUE(SUBSTITUTE(#REF!,"▲", "-")), 2)), NA())</f>
        <v>#REF!</v>
      </c>
      <c r="I35" s="163" t="e">
        <f>IF(ROUND(VALUE(SUBSTITUTE(#REF!,"▲", "-")), 2) &gt;= 0, ABS(ROUND(VALUE(SUBSTITUTE(#REF!,"▲", "-")), 2)), NA())</f>
        <v>#REF!</v>
      </c>
      <c r="J35" s="163" t="e">
        <f>IF(ROUND(VALUE(SUBSTITUTE(#REF!,"▲", "-")), 2) &lt; 0, ABS(ROUND(VALUE(SUBSTITUTE(#REF!,"▲", "-")), 2)), NA())</f>
        <v>#REF!</v>
      </c>
      <c r="K35" s="163" t="e">
        <f>IF(ROUND(VALUE(SUBSTITUTE(#REF!,"▲", "-")), 2) &gt;= 0, ABS(ROUND(VALUE(SUBSTITUTE(#REF!,"▲", "-")), 2)), NA())</f>
        <v>#REF!</v>
      </c>
    </row>
    <row r="36" spans="1:16" x14ac:dyDescent="0.15">
      <c r="A36" s="163" t="e">
        <f>IF(#REF!="",NA(),#REF!)</f>
        <v>#REF!</v>
      </c>
      <c r="B36" s="163" t="e">
        <f>IF(ROUND(VALUE(SUBSTITUTE(#REF!,"▲", "-")), 2) &lt; 0, ABS(ROUND(VALUE(SUBSTITUTE(#REF!,"▲", "-")), 2)), NA())</f>
        <v>#REF!</v>
      </c>
      <c r="C36" s="163" t="e">
        <f>IF(ROUND(VALUE(SUBSTITUTE(#REF!,"▲", "-")), 2) &gt;= 0, ABS(ROUND(VALUE(SUBSTITUTE(#REF!,"▲", "-")), 2)), NA())</f>
        <v>#REF!</v>
      </c>
      <c r="D36" s="163" t="e">
        <f>IF(ROUND(VALUE(SUBSTITUTE(#REF!,"▲", "-")), 2) &lt; 0, ABS(ROUND(VALUE(SUBSTITUTE(#REF!,"▲", "-")), 2)), NA())</f>
        <v>#REF!</v>
      </c>
      <c r="E36" s="163" t="e">
        <f>IF(ROUND(VALUE(SUBSTITUTE(#REF!,"▲", "-")), 2) &gt;= 0, ABS(ROUND(VALUE(SUBSTITUTE(#REF!,"▲", "-")), 2)), NA())</f>
        <v>#REF!</v>
      </c>
      <c r="F36" s="163" t="e">
        <f>IF(ROUND(VALUE(SUBSTITUTE(#REF!,"▲", "-")), 2) &lt; 0, ABS(ROUND(VALUE(SUBSTITUTE(#REF!,"▲", "-")), 2)), NA())</f>
        <v>#REF!</v>
      </c>
      <c r="G36" s="163" t="e">
        <f>IF(ROUND(VALUE(SUBSTITUTE(#REF!,"▲", "-")), 2) &gt;= 0, ABS(ROUND(VALUE(SUBSTITUTE(#REF!,"▲", "-")), 2)), NA())</f>
        <v>#REF!</v>
      </c>
      <c r="H36" s="163" t="e">
        <f>IF(ROUND(VALUE(SUBSTITUTE(#REF!,"▲", "-")), 2) &lt; 0, ABS(ROUND(VALUE(SUBSTITUTE(#REF!,"▲", "-")), 2)), NA())</f>
        <v>#REF!</v>
      </c>
      <c r="I36" s="163" t="e">
        <f>IF(ROUND(VALUE(SUBSTITUTE(#REF!,"▲", "-")), 2) &gt;= 0, ABS(ROUND(VALUE(SUBSTITUTE(#REF!,"▲", "-")), 2)), NA())</f>
        <v>#REF!</v>
      </c>
      <c r="J36" s="163" t="e">
        <f>IF(ROUND(VALUE(SUBSTITUTE(#REF!,"▲", "-")), 2) &lt; 0, ABS(ROUND(VALUE(SUBSTITUTE(#REF!,"▲", "-")), 2)), NA())</f>
        <v>#REF!</v>
      </c>
      <c r="K36" s="163" t="e">
        <f>IF(ROUND(VALUE(SUBSTITUTE(#REF!,"▲", "-")), 2) &gt;= 0, ABS(ROUND(VALUE(SUBSTITUTE(#REF!,"▲", "-")), 2)), NA())</f>
        <v>#REF!</v>
      </c>
    </row>
    <row r="39" spans="1:16" x14ac:dyDescent="0.15">
      <c r="A39" s="132" t="s">
        <v>58</v>
      </c>
    </row>
    <row r="40" spans="1:16" x14ac:dyDescent="0.15">
      <c r="A40" s="164"/>
      <c r="B40" s="164" t="e">
        <f>#REF!</f>
        <v>#REF!</v>
      </c>
      <c r="C40" s="164"/>
      <c r="D40" s="164"/>
      <c r="E40" s="164" t="e">
        <f>#REF!</f>
        <v>#REF!</v>
      </c>
      <c r="F40" s="164"/>
      <c r="G40" s="164"/>
      <c r="H40" s="164" t="e">
        <f>#REF!</f>
        <v>#REF!</v>
      </c>
      <c r="I40" s="164"/>
      <c r="J40" s="164"/>
      <c r="K40" s="164" t="e">
        <f>#REF!</f>
        <v>#REF!</v>
      </c>
      <c r="L40" s="164"/>
      <c r="M40" s="164"/>
      <c r="N40" s="164" t="e">
        <f>#REF!</f>
        <v>#REF!</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t="e">
        <f>#REF!</f>
        <v>#REF!</v>
      </c>
      <c r="E42" s="164"/>
      <c r="F42" s="164"/>
      <c r="G42" s="164" t="e">
        <f>#REF!</f>
        <v>#REF!</v>
      </c>
      <c r="H42" s="164"/>
      <c r="I42" s="164"/>
      <c r="J42" s="164" t="e">
        <f>#REF!</f>
        <v>#REF!</v>
      </c>
      <c r="K42" s="164"/>
      <c r="L42" s="164"/>
      <c r="M42" s="164" t="e">
        <f>#REF!</f>
        <v>#REF!</v>
      </c>
      <c r="N42" s="164"/>
      <c r="O42" s="164"/>
      <c r="P42" s="164" t="e">
        <f>#REF!</f>
        <v>#REF!</v>
      </c>
    </row>
    <row r="43" spans="1:16" x14ac:dyDescent="0.15">
      <c r="A43" s="164" t="s">
        <v>16</v>
      </c>
      <c r="B43" s="164" t="e">
        <f>#REF!</f>
        <v>#REF!</v>
      </c>
      <c r="C43" s="164"/>
      <c r="D43" s="164"/>
      <c r="E43" s="164" t="e">
        <f>#REF!</f>
        <v>#REF!</v>
      </c>
      <c r="F43" s="164"/>
      <c r="G43" s="164"/>
      <c r="H43" s="164" t="e">
        <f>#REF!</f>
        <v>#REF!</v>
      </c>
      <c r="I43" s="164"/>
      <c r="J43" s="164"/>
      <c r="K43" s="164" t="e">
        <f>#REF!</f>
        <v>#REF!</v>
      </c>
      <c r="L43" s="164"/>
      <c r="M43" s="164"/>
      <c r="N43" s="164" t="e">
        <f>#REF!</f>
        <v>#REF!</v>
      </c>
      <c r="O43" s="164"/>
      <c r="P43" s="164"/>
    </row>
    <row r="44" spans="1:16" x14ac:dyDescent="0.15">
      <c r="A44" s="164" t="s">
        <v>62</v>
      </c>
      <c r="B44" s="164" t="e">
        <f>#REF!</f>
        <v>#REF!</v>
      </c>
      <c r="C44" s="164"/>
      <c r="D44" s="164"/>
      <c r="E44" s="164" t="e">
        <f>#REF!</f>
        <v>#REF!</v>
      </c>
      <c r="F44" s="164"/>
      <c r="G44" s="164"/>
      <c r="H44" s="164" t="e">
        <f>#REF!</f>
        <v>#REF!</v>
      </c>
      <c r="I44" s="164"/>
      <c r="J44" s="164"/>
      <c r="K44" s="164" t="e">
        <f>#REF!</f>
        <v>#REF!</v>
      </c>
      <c r="L44" s="164"/>
      <c r="M44" s="164"/>
      <c r="N44" s="164" t="e">
        <f>#REF!</f>
        <v>#REF!</v>
      </c>
      <c r="O44" s="164"/>
      <c r="P44" s="164"/>
    </row>
    <row r="45" spans="1:16" x14ac:dyDescent="0.15">
      <c r="A45" s="164" t="s">
        <v>63</v>
      </c>
      <c r="B45" s="164" t="e">
        <f>#REF!</f>
        <v>#REF!</v>
      </c>
      <c r="C45" s="164"/>
      <c r="D45" s="164"/>
      <c r="E45" s="164" t="e">
        <f>#REF!</f>
        <v>#REF!</v>
      </c>
      <c r="F45" s="164"/>
      <c r="G45" s="164"/>
      <c r="H45" s="164" t="e">
        <f>#REF!</f>
        <v>#REF!</v>
      </c>
      <c r="I45" s="164"/>
      <c r="J45" s="164"/>
      <c r="K45" s="164" t="e">
        <f>#REF!</f>
        <v>#REF!</v>
      </c>
      <c r="L45" s="164"/>
      <c r="M45" s="164"/>
      <c r="N45" s="164" t="e">
        <f>#REF!</f>
        <v>#REF!</v>
      </c>
      <c r="O45" s="164"/>
      <c r="P45" s="164"/>
    </row>
    <row r="46" spans="1:16" x14ac:dyDescent="0.15">
      <c r="A46" s="164" t="s">
        <v>64</v>
      </c>
      <c r="B46" s="164" t="e">
        <f>#REF!</f>
        <v>#REF!</v>
      </c>
      <c r="C46" s="164"/>
      <c r="D46" s="164"/>
      <c r="E46" s="164" t="e">
        <f>#REF!</f>
        <v>#REF!</v>
      </c>
      <c r="F46" s="164"/>
      <c r="G46" s="164"/>
      <c r="H46" s="164" t="e">
        <f>#REF!</f>
        <v>#REF!</v>
      </c>
      <c r="I46" s="164"/>
      <c r="J46" s="164"/>
      <c r="K46" s="164" t="e">
        <f>#REF!</f>
        <v>#REF!</v>
      </c>
      <c r="L46" s="164"/>
      <c r="M46" s="164"/>
      <c r="N46" s="164" t="e">
        <f>#REF!</f>
        <v>#REF!</v>
      </c>
      <c r="O46" s="164"/>
      <c r="P46" s="164"/>
    </row>
    <row r="47" spans="1:16" x14ac:dyDescent="0.15">
      <c r="A47" s="164" t="s">
        <v>12</v>
      </c>
      <c r="B47" s="164" t="e">
        <f>#REF!</f>
        <v>#REF!</v>
      </c>
      <c r="C47" s="164"/>
      <c r="D47" s="164"/>
      <c r="E47" s="164" t="e">
        <f>#REF!</f>
        <v>#REF!</v>
      </c>
      <c r="F47" s="164"/>
      <c r="G47" s="164"/>
      <c r="H47" s="164" t="e">
        <f>#REF!</f>
        <v>#REF!</v>
      </c>
      <c r="I47" s="164"/>
      <c r="J47" s="164"/>
      <c r="K47" s="164" t="e">
        <f>#REF!</f>
        <v>#REF!</v>
      </c>
      <c r="L47" s="164"/>
      <c r="M47" s="164"/>
      <c r="N47" s="164" t="e">
        <f>#REF!</f>
        <v>#REF!</v>
      </c>
      <c r="O47" s="164"/>
      <c r="P47" s="164"/>
    </row>
    <row r="48" spans="1:16" x14ac:dyDescent="0.15">
      <c r="A48" s="164" t="s">
        <v>65</v>
      </c>
      <c r="B48" s="164" t="e">
        <f>#REF!</f>
        <v>#REF!</v>
      </c>
      <c r="C48" s="164"/>
      <c r="D48" s="164"/>
      <c r="E48" s="164" t="e">
        <f>#REF!</f>
        <v>#REF!</v>
      </c>
      <c r="F48" s="164"/>
      <c r="G48" s="164"/>
      <c r="H48" s="164" t="e">
        <f>#REF!</f>
        <v>#REF!</v>
      </c>
      <c r="I48" s="164"/>
      <c r="J48" s="164"/>
      <c r="K48" s="164" t="e">
        <f>#REF!</f>
        <v>#REF!</v>
      </c>
      <c r="L48" s="164"/>
      <c r="M48" s="164"/>
      <c r="N48" s="164" t="e">
        <f>#REF!</f>
        <v>#REF!</v>
      </c>
      <c r="O48" s="164"/>
      <c r="P48" s="164"/>
    </row>
    <row r="49" spans="1:16" x14ac:dyDescent="0.15">
      <c r="A49" s="164" t="s">
        <v>66</v>
      </c>
      <c r="B49" s="164" t="e">
        <f>#REF!</f>
        <v>#REF!</v>
      </c>
      <c r="C49" s="164"/>
      <c r="D49" s="164"/>
      <c r="E49" s="164" t="e">
        <f>#REF!</f>
        <v>#REF!</v>
      </c>
      <c r="F49" s="164"/>
      <c r="G49" s="164"/>
      <c r="H49" s="164" t="e">
        <f>#REF!</f>
        <v>#REF!</v>
      </c>
      <c r="I49" s="164"/>
      <c r="J49" s="164"/>
      <c r="K49" s="164" t="e">
        <f>#REF!</f>
        <v>#REF!</v>
      </c>
      <c r="L49" s="164"/>
      <c r="M49" s="164"/>
      <c r="N49" s="164" t="e">
        <f>#REF!</f>
        <v>#REF!</v>
      </c>
      <c r="O49" s="164"/>
      <c r="P49" s="164"/>
    </row>
    <row r="50" spans="1:16" x14ac:dyDescent="0.15">
      <c r="A50" s="164" t="s">
        <v>67</v>
      </c>
      <c r="B50" s="164" t="e">
        <f>NA()</f>
        <v>#N/A</v>
      </c>
      <c r="C50" s="164" t="e">
        <f>IF(ISNUMBER(#REF!),#REF!,NA())</f>
        <v>#N/A</v>
      </c>
      <c r="D50" s="164" t="e">
        <f>NA()</f>
        <v>#N/A</v>
      </c>
      <c r="E50" s="164" t="e">
        <f>NA()</f>
        <v>#N/A</v>
      </c>
      <c r="F50" s="164" t="e">
        <f>IF(ISNUMBER(#REF!),#REF!,NA())</f>
        <v>#N/A</v>
      </c>
      <c r="G50" s="164" t="e">
        <f>NA()</f>
        <v>#N/A</v>
      </c>
      <c r="H50" s="164" t="e">
        <f>NA()</f>
        <v>#N/A</v>
      </c>
      <c r="I50" s="164" t="e">
        <f>IF(ISNUMBER(#REF!),#REF!,NA())</f>
        <v>#N/A</v>
      </c>
      <c r="J50" s="164" t="e">
        <f>NA()</f>
        <v>#N/A</v>
      </c>
      <c r="K50" s="164" t="e">
        <f>NA()</f>
        <v>#N/A</v>
      </c>
      <c r="L50" s="164" t="e">
        <f>IF(ISNUMBER(#REF!),#REF!,NA())</f>
        <v>#N/A</v>
      </c>
      <c r="M50" s="164" t="e">
        <f>NA()</f>
        <v>#N/A</v>
      </c>
      <c r="N50" s="164" t="e">
        <f>NA()</f>
        <v>#N/A</v>
      </c>
      <c r="O50" s="164" t="e">
        <f>IF(ISNUMBER(#REF!),#REF!,NA())</f>
        <v>#N/A</v>
      </c>
      <c r="P50" s="164" t="e">
        <f>NA()</f>
        <v>#N/A</v>
      </c>
    </row>
    <row r="53" spans="1:16" x14ac:dyDescent="0.15">
      <c r="A53" s="132" t="s">
        <v>68</v>
      </c>
    </row>
    <row r="54" spans="1:16" x14ac:dyDescent="0.15">
      <c r="A54" s="163"/>
      <c r="B54" s="163" t="e">
        <f>#REF!</f>
        <v>#REF!</v>
      </c>
      <c r="C54" s="163"/>
      <c r="D54" s="163"/>
      <c r="E54" s="163" t="e">
        <f>#REF!</f>
        <v>#REF!</v>
      </c>
      <c r="F54" s="163"/>
      <c r="G54" s="163"/>
      <c r="H54" s="163" t="e">
        <f>#REF!</f>
        <v>#REF!</v>
      </c>
      <c r="I54" s="163"/>
      <c r="J54" s="163"/>
      <c r="K54" s="163" t="e">
        <f>#REF!</f>
        <v>#REF!</v>
      </c>
      <c r="L54" s="163"/>
      <c r="M54" s="163"/>
      <c r="N54" s="163" t="e">
        <f>#REF!</f>
        <v>#REF!</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t="e">
        <f>#REF!</f>
        <v>#REF!</v>
      </c>
      <c r="E56" s="163"/>
      <c r="F56" s="163"/>
      <c r="G56" s="163" t="e">
        <f>#REF!</f>
        <v>#REF!</v>
      </c>
      <c r="H56" s="163"/>
      <c r="I56" s="163"/>
      <c r="J56" s="163" t="e">
        <f>#REF!</f>
        <v>#REF!</v>
      </c>
      <c r="K56" s="163"/>
      <c r="L56" s="163"/>
      <c r="M56" s="163" t="e">
        <f>#REF!</f>
        <v>#REF!</v>
      </c>
      <c r="N56" s="163"/>
      <c r="O56" s="163"/>
      <c r="P56" s="163" t="e">
        <f>#REF!</f>
        <v>#REF!</v>
      </c>
    </row>
    <row r="57" spans="1:16" x14ac:dyDescent="0.15">
      <c r="A57" s="163" t="s">
        <v>42</v>
      </c>
      <c r="B57" s="163"/>
      <c r="C57" s="163"/>
      <c r="D57" s="163" t="e">
        <f>#REF!</f>
        <v>#REF!</v>
      </c>
      <c r="E57" s="163"/>
      <c r="F57" s="163"/>
      <c r="G57" s="163" t="e">
        <f>#REF!</f>
        <v>#REF!</v>
      </c>
      <c r="H57" s="163"/>
      <c r="I57" s="163"/>
      <c r="J57" s="163" t="e">
        <f>#REF!</f>
        <v>#REF!</v>
      </c>
      <c r="K57" s="163"/>
      <c r="L57" s="163"/>
      <c r="M57" s="163" t="e">
        <f>#REF!</f>
        <v>#REF!</v>
      </c>
      <c r="N57" s="163"/>
      <c r="O57" s="163"/>
      <c r="P57" s="163" t="e">
        <f>#REF!</f>
        <v>#REF!</v>
      </c>
    </row>
    <row r="58" spans="1:16" x14ac:dyDescent="0.15">
      <c r="A58" s="163" t="s">
        <v>41</v>
      </c>
      <c r="B58" s="163"/>
      <c r="C58" s="163"/>
      <c r="D58" s="163" t="e">
        <f>#REF!</f>
        <v>#REF!</v>
      </c>
      <c r="E58" s="163"/>
      <c r="F58" s="163"/>
      <c r="G58" s="163" t="e">
        <f>#REF!</f>
        <v>#REF!</v>
      </c>
      <c r="H58" s="163"/>
      <c r="I58" s="163"/>
      <c r="J58" s="163" t="e">
        <f>#REF!</f>
        <v>#REF!</v>
      </c>
      <c r="K58" s="163"/>
      <c r="L58" s="163"/>
      <c r="M58" s="163" t="e">
        <f>#REF!</f>
        <v>#REF!</v>
      </c>
      <c r="N58" s="163"/>
      <c r="O58" s="163"/>
      <c r="P58" s="163" t="e">
        <f>#REF!</f>
        <v>#REF!</v>
      </c>
    </row>
    <row r="59" spans="1:16" x14ac:dyDescent="0.15">
      <c r="A59" s="163" t="s">
        <v>39</v>
      </c>
      <c r="B59" s="163" t="e">
        <f>#REF!</f>
        <v>#REF!</v>
      </c>
      <c r="C59" s="163"/>
      <c r="D59" s="163"/>
      <c r="E59" s="163" t="e">
        <f>#REF!</f>
        <v>#REF!</v>
      </c>
      <c r="F59" s="163"/>
      <c r="G59" s="163"/>
      <c r="H59" s="163" t="e">
        <f>#REF!</f>
        <v>#REF!</v>
      </c>
      <c r="I59" s="163"/>
      <c r="J59" s="163"/>
      <c r="K59" s="163" t="e">
        <f>#REF!</f>
        <v>#REF!</v>
      </c>
      <c r="L59" s="163"/>
      <c r="M59" s="163"/>
      <c r="N59" s="163" t="e">
        <f>#REF!</f>
        <v>#REF!</v>
      </c>
      <c r="O59" s="163"/>
      <c r="P59" s="163"/>
    </row>
    <row r="60" spans="1:16" x14ac:dyDescent="0.15">
      <c r="A60" s="163" t="s">
        <v>38</v>
      </c>
      <c r="B60" s="163" t="e">
        <f>#REF!</f>
        <v>#REF!</v>
      </c>
      <c r="C60" s="163"/>
      <c r="D60" s="163"/>
      <c r="E60" s="163" t="e">
        <f>#REF!</f>
        <v>#REF!</v>
      </c>
      <c r="F60" s="163"/>
      <c r="G60" s="163"/>
      <c r="H60" s="163" t="e">
        <f>#REF!</f>
        <v>#REF!</v>
      </c>
      <c r="I60" s="163"/>
      <c r="J60" s="163"/>
      <c r="K60" s="163" t="e">
        <f>#REF!</f>
        <v>#REF!</v>
      </c>
      <c r="L60" s="163"/>
      <c r="M60" s="163"/>
      <c r="N60" s="163" t="e">
        <f>#REF!</f>
        <v>#REF!</v>
      </c>
      <c r="O60" s="163"/>
      <c r="P60" s="163"/>
    </row>
    <row r="61" spans="1:16" x14ac:dyDescent="0.15">
      <c r="A61" s="163" t="s">
        <v>36</v>
      </c>
      <c r="B61" s="163" t="e">
        <f>#REF!</f>
        <v>#REF!</v>
      </c>
      <c r="C61" s="163"/>
      <c r="D61" s="163"/>
      <c r="E61" s="163" t="e">
        <f>#REF!</f>
        <v>#REF!</v>
      </c>
      <c r="F61" s="163"/>
      <c r="G61" s="163"/>
      <c r="H61" s="163" t="e">
        <f>#REF!</f>
        <v>#REF!</v>
      </c>
      <c r="I61" s="163"/>
      <c r="J61" s="163"/>
      <c r="K61" s="163" t="e">
        <f>#REF!</f>
        <v>#REF!</v>
      </c>
      <c r="L61" s="163"/>
      <c r="M61" s="163"/>
      <c r="N61" s="163" t="e">
        <f>#REF!</f>
        <v>#REF!</v>
      </c>
      <c r="O61" s="163"/>
      <c r="P61" s="163"/>
    </row>
    <row r="62" spans="1:16" x14ac:dyDescent="0.15">
      <c r="A62" s="163" t="s">
        <v>35</v>
      </c>
      <c r="B62" s="163" t="e">
        <f>#REF!</f>
        <v>#REF!</v>
      </c>
      <c r="C62" s="163"/>
      <c r="D62" s="163"/>
      <c r="E62" s="163" t="e">
        <f>#REF!</f>
        <v>#REF!</v>
      </c>
      <c r="F62" s="163"/>
      <c r="G62" s="163"/>
      <c r="H62" s="163" t="e">
        <f>#REF!</f>
        <v>#REF!</v>
      </c>
      <c r="I62" s="163"/>
      <c r="J62" s="163"/>
      <c r="K62" s="163" t="e">
        <f>#REF!</f>
        <v>#REF!</v>
      </c>
      <c r="L62" s="163"/>
      <c r="M62" s="163"/>
      <c r="N62" s="163" t="e">
        <f>#REF!</f>
        <v>#REF!</v>
      </c>
      <c r="O62" s="163"/>
      <c r="P62" s="163"/>
    </row>
    <row r="63" spans="1:16" x14ac:dyDescent="0.15">
      <c r="A63" s="163" t="s">
        <v>34</v>
      </c>
      <c r="B63" s="163" t="e">
        <f>#REF!</f>
        <v>#REF!</v>
      </c>
      <c r="C63" s="163"/>
      <c r="D63" s="163"/>
      <c r="E63" s="163" t="e">
        <f>#REF!</f>
        <v>#REF!</v>
      </c>
      <c r="F63" s="163"/>
      <c r="G63" s="163"/>
      <c r="H63" s="163" t="e">
        <f>#REF!</f>
        <v>#REF!</v>
      </c>
      <c r="I63" s="163"/>
      <c r="J63" s="163"/>
      <c r="K63" s="163" t="e">
        <f>#REF!</f>
        <v>#REF!</v>
      </c>
      <c r="L63" s="163"/>
      <c r="M63" s="163"/>
      <c r="N63" s="163" t="e">
        <f>#REF!</f>
        <v>#REF!</v>
      </c>
      <c r="O63" s="163"/>
      <c r="P63" s="163"/>
    </row>
    <row r="64" spans="1:16" x14ac:dyDescent="0.15">
      <c r="A64" s="163" t="s">
        <v>33</v>
      </c>
      <c r="B64" s="163" t="e">
        <f>#REF!</f>
        <v>#REF!</v>
      </c>
      <c r="C64" s="163"/>
      <c r="D64" s="163"/>
      <c r="E64" s="163" t="e">
        <f>#REF!</f>
        <v>#REF!</v>
      </c>
      <c r="F64" s="163"/>
      <c r="G64" s="163"/>
      <c r="H64" s="163" t="e">
        <f>#REF!</f>
        <v>#REF!</v>
      </c>
      <c r="I64" s="163"/>
      <c r="J64" s="163"/>
      <c r="K64" s="163" t="e">
        <f>#REF!</f>
        <v>#REF!</v>
      </c>
      <c r="L64" s="163"/>
      <c r="M64" s="163"/>
      <c r="N64" s="163" t="e">
        <f>#REF!</f>
        <v>#REF!</v>
      </c>
      <c r="O64" s="163"/>
      <c r="P64" s="163"/>
    </row>
    <row r="65" spans="1:16" x14ac:dyDescent="0.15">
      <c r="A65" s="163" t="s">
        <v>32</v>
      </c>
      <c r="B65" s="163" t="e">
        <f>#REF!</f>
        <v>#REF!</v>
      </c>
      <c r="C65" s="163"/>
      <c r="D65" s="163"/>
      <c r="E65" s="163" t="e">
        <f>#REF!</f>
        <v>#REF!</v>
      </c>
      <c r="F65" s="163"/>
      <c r="G65" s="163"/>
      <c r="H65" s="163" t="e">
        <f>#REF!</f>
        <v>#REF!</v>
      </c>
      <c r="I65" s="163"/>
      <c r="J65" s="163"/>
      <c r="K65" s="163" t="e">
        <f>#REF!</f>
        <v>#REF!</v>
      </c>
      <c r="L65" s="163"/>
      <c r="M65" s="163"/>
      <c r="N65" s="163" t="e">
        <f>#REF!</f>
        <v>#REF!</v>
      </c>
      <c r="O65" s="163"/>
      <c r="P65" s="163"/>
    </row>
    <row r="66" spans="1:16" x14ac:dyDescent="0.15">
      <c r="A66" s="163" t="s">
        <v>31</v>
      </c>
      <c r="B66" s="163" t="e">
        <f>#REF!</f>
        <v>#REF!</v>
      </c>
      <c r="C66" s="163"/>
      <c r="D66" s="163"/>
      <c r="E66" s="163" t="e">
        <f>#REF!</f>
        <v>#REF!</v>
      </c>
      <c r="F66" s="163"/>
      <c r="G66" s="163"/>
      <c r="H66" s="163" t="e">
        <f>#REF!</f>
        <v>#REF!</v>
      </c>
      <c r="I66" s="163"/>
      <c r="J66" s="163"/>
      <c r="K66" s="163" t="e">
        <f>#REF!</f>
        <v>#REF!</v>
      </c>
      <c r="L66" s="163"/>
      <c r="M66" s="163"/>
      <c r="N66" s="163" t="e">
        <f>#REF!</f>
        <v>#REF!</v>
      </c>
      <c r="O66" s="163"/>
      <c r="P66" s="163"/>
    </row>
    <row r="67" spans="1:16" x14ac:dyDescent="0.15">
      <c r="A67" s="163" t="s">
        <v>71</v>
      </c>
      <c r="B67" s="163" t="e">
        <f>NA()</f>
        <v>#N/A</v>
      </c>
      <c r="C67" s="163" t="e">
        <f>IF(ISNUMBER(#REF!), IF(#REF! &lt; 0, 0,#REF!), NA())</f>
        <v>#N/A</v>
      </c>
      <c r="D67" s="163" t="e">
        <f>NA()</f>
        <v>#N/A</v>
      </c>
      <c r="E67" s="163" t="e">
        <f>NA()</f>
        <v>#N/A</v>
      </c>
      <c r="F67" s="163" t="e">
        <f>IF(ISNUMBER(#REF!), IF(#REF! &lt; 0, 0,#REF!), NA())</f>
        <v>#N/A</v>
      </c>
      <c r="G67" s="163" t="e">
        <f>NA()</f>
        <v>#N/A</v>
      </c>
      <c r="H67" s="163" t="e">
        <f>NA()</f>
        <v>#N/A</v>
      </c>
      <c r="I67" s="163" t="e">
        <f>IF(ISNUMBER(#REF!), IF(#REF! &lt; 0, 0,#REF!), NA())</f>
        <v>#N/A</v>
      </c>
      <c r="J67" s="163" t="e">
        <f>NA()</f>
        <v>#N/A</v>
      </c>
      <c r="K67" s="163" t="e">
        <f>NA()</f>
        <v>#N/A</v>
      </c>
      <c r="L67" s="163" t="e">
        <f>IF(ISNUMBER(#REF!), IF(#REF! &lt; 0, 0,#REF!), NA())</f>
        <v>#N/A</v>
      </c>
      <c r="M67" s="163" t="e">
        <f>NA()</f>
        <v>#N/A</v>
      </c>
      <c r="N67" s="163" t="e">
        <f>NA()</f>
        <v>#N/A</v>
      </c>
      <c r="O67" s="163" t="e">
        <f>IF(ISNUMBER(#REF!), IF(#REF! &lt; 0, 0,#REF!), NA())</f>
        <v>#N/A</v>
      </c>
      <c r="P67" s="163" t="e">
        <f>NA()</f>
        <v>#N/A</v>
      </c>
    </row>
    <row r="70" spans="1:16" x14ac:dyDescent="0.15">
      <c r="A70" s="165" t="s">
        <v>72</v>
      </c>
      <c r="B70" s="165"/>
      <c r="C70" s="165"/>
      <c r="D70" s="165"/>
      <c r="E70" s="165"/>
      <c r="F70" s="165"/>
    </row>
    <row r="71" spans="1:16" x14ac:dyDescent="0.15">
      <c r="A71" s="166"/>
      <c r="B71" s="166" t="e">
        <f>#REF!</f>
        <v>#REF!</v>
      </c>
      <c r="C71" s="166" t="e">
        <f>#REF!</f>
        <v>#REF!</v>
      </c>
      <c r="D71" s="166" t="e">
        <f>#REF!</f>
        <v>#REF!</v>
      </c>
    </row>
    <row r="72" spans="1:16" x14ac:dyDescent="0.15">
      <c r="A72" s="166" t="s">
        <v>73</v>
      </c>
      <c r="B72" s="167" t="e">
        <f>#REF!</f>
        <v>#REF!</v>
      </c>
      <c r="C72" s="167" t="e">
        <f>#REF!</f>
        <v>#REF!</v>
      </c>
      <c r="D72" s="167" t="e">
        <f>#REF!</f>
        <v>#REF!</v>
      </c>
    </row>
    <row r="73" spans="1:16" x14ac:dyDescent="0.15">
      <c r="A73" s="166" t="s">
        <v>74</v>
      </c>
      <c r="B73" s="167" t="e">
        <f>#REF!</f>
        <v>#REF!</v>
      </c>
      <c r="C73" s="167" t="e">
        <f>#REF!</f>
        <v>#REF!</v>
      </c>
      <c r="D73" s="167" t="e">
        <f>#REF!</f>
        <v>#REF!</v>
      </c>
    </row>
    <row r="74" spans="1:16" x14ac:dyDescent="0.15">
      <c r="A74" s="166" t="s">
        <v>75</v>
      </c>
      <c r="B74" s="167" t="e">
        <f>#REF!</f>
        <v>#REF!</v>
      </c>
      <c r="C74" s="167" t="e">
        <f>#REF!</f>
        <v>#REF!</v>
      </c>
      <c r="D74" s="167" t="e">
        <f>#REF!</f>
        <v>#REF!</v>
      </c>
    </row>
  </sheetData>
  <sheetProtection algorithmName="SHA-512" hashValue="b6wGjGr8MXTKbEpQDeivUaoF0MZUTXn7CpO3bPH6muyCIvt+wo+ESsclUIz9iwjdxBP3dXUyGM/S/zMY5/Hwtg==" saltValue="YjJZXnv31A92rI+dlt5+2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85" zoomScaleNormal="85"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3038854</v>
      </c>
      <c r="S5" s="613"/>
      <c r="T5" s="613"/>
      <c r="U5" s="613"/>
      <c r="V5" s="613"/>
      <c r="W5" s="613"/>
      <c r="X5" s="613"/>
      <c r="Y5" s="614"/>
      <c r="Z5" s="615">
        <v>16.899999999999999</v>
      </c>
      <c r="AA5" s="615"/>
      <c r="AB5" s="615"/>
      <c r="AC5" s="615"/>
      <c r="AD5" s="616">
        <v>2909533</v>
      </c>
      <c r="AE5" s="616"/>
      <c r="AF5" s="616"/>
      <c r="AG5" s="616"/>
      <c r="AH5" s="616"/>
      <c r="AI5" s="616"/>
      <c r="AJ5" s="616"/>
      <c r="AK5" s="616"/>
      <c r="AL5" s="617">
        <v>33.9</v>
      </c>
      <c r="AM5" s="618"/>
      <c r="AN5" s="618"/>
      <c r="AO5" s="619"/>
      <c r="AP5" s="609" t="s">
        <v>216</v>
      </c>
      <c r="AQ5" s="610"/>
      <c r="AR5" s="610"/>
      <c r="AS5" s="610"/>
      <c r="AT5" s="610"/>
      <c r="AU5" s="610"/>
      <c r="AV5" s="610"/>
      <c r="AW5" s="610"/>
      <c r="AX5" s="610"/>
      <c r="AY5" s="610"/>
      <c r="AZ5" s="610"/>
      <c r="BA5" s="610"/>
      <c r="BB5" s="610"/>
      <c r="BC5" s="610"/>
      <c r="BD5" s="610"/>
      <c r="BE5" s="610"/>
      <c r="BF5" s="611"/>
      <c r="BG5" s="623">
        <v>2907329</v>
      </c>
      <c r="BH5" s="624"/>
      <c r="BI5" s="624"/>
      <c r="BJ5" s="624"/>
      <c r="BK5" s="624"/>
      <c r="BL5" s="624"/>
      <c r="BM5" s="624"/>
      <c r="BN5" s="625"/>
      <c r="BO5" s="626">
        <v>95.7</v>
      </c>
      <c r="BP5" s="626"/>
      <c r="BQ5" s="626"/>
      <c r="BR5" s="626"/>
      <c r="BS5" s="627">
        <v>38812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159130</v>
      </c>
      <c r="S6" s="624"/>
      <c r="T6" s="624"/>
      <c r="U6" s="624"/>
      <c r="V6" s="624"/>
      <c r="W6" s="624"/>
      <c r="X6" s="624"/>
      <c r="Y6" s="625"/>
      <c r="Z6" s="626">
        <v>0.9</v>
      </c>
      <c r="AA6" s="626"/>
      <c r="AB6" s="626"/>
      <c r="AC6" s="626"/>
      <c r="AD6" s="627">
        <v>159130</v>
      </c>
      <c r="AE6" s="627"/>
      <c r="AF6" s="627"/>
      <c r="AG6" s="627"/>
      <c r="AH6" s="627"/>
      <c r="AI6" s="627"/>
      <c r="AJ6" s="627"/>
      <c r="AK6" s="627"/>
      <c r="AL6" s="628">
        <v>1.9</v>
      </c>
      <c r="AM6" s="629"/>
      <c r="AN6" s="629"/>
      <c r="AO6" s="630"/>
      <c r="AP6" s="620" t="s">
        <v>221</v>
      </c>
      <c r="AQ6" s="621"/>
      <c r="AR6" s="621"/>
      <c r="AS6" s="621"/>
      <c r="AT6" s="621"/>
      <c r="AU6" s="621"/>
      <c r="AV6" s="621"/>
      <c r="AW6" s="621"/>
      <c r="AX6" s="621"/>
      <c r="AY6" s="621"/>
      <c r="AZ6" s="621"/>
      <c r="BA6" s="621"/>
      <c r="BB6" s="621"/>
      <c r="BC6" s="621"/>
      <c r="BD6" s="621"/>
      <c r="BE6" s="621"/>
      <c r="BF6" s="622"/>
      <c r="BG6" s="623">
        <v>2907329</v>
      </c>
      <c r="BH6" s="624"/>
      <c r="BI6" s="624"/>
      <c r="BJ6" s="624"/>
      <c r="BK6" s="624"/>
      <c r="BL6" s="624"/>
      <c r="BM6" s="624"/>
      <c r="BN6" s="625"/>
      <c r="BO6" s="626">
        <v>95.7</v>
      </c>
      <c r="BP6" s="626"/>
      <c r="BQ6" s="626"/>
      <c r="BR6" s="626"/>
      <c r="BS6" s="627">
        <v>38812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162044</v>
      </c>
      <c r="CS6" s="624"/>
      <c r="CT6" s="624"/>
      <c r="CU6" s="624"/>
      <c r="CV6" s="624"/>
      <c r="CW6" s="624"/>
      <c r="CX6" s="624"/>
      <c r="CY6" s="625"/>
      <c r="CZ6" s="617">
        <v>0.9</v>
      </c>
      <c r="DA6" s="618"/>
      <c r="DB6" s="618"/>
      <c r="DC6" s="634"/>
      <c r="DD6" s="632" t="s">
        <v>121</v>
      </c>
      <c r="DE6" s="624"/>
      <c r="DF6" s="624"/>
      <c r="DG6" s="624"/>
      <c r="DH6" s="624"/>
      <c r="DI6" s="624"/>
      <c r="DJ6" s="624"/>
      <c r="DK6" s="624"/>
      <c r="DL6" s="624"/>
      <c r="DM6" s="624"/>
      <c r="DN6" s="624"/>
      <c r="DO6" s="624"/>
      <c r="DP6" s="625"/>
      <c r="DQ6" s="632">
        <v>162044</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1082</v>
      </c>
      <c r="S7" s="624"/>
      <c r="T7" s="624"/>
      <c r="U7" s="624"/>
      <c r="V7" s="624"/>
      <c r="W7" s="624"/>
      <c r="X7" s="624"/>
      <c r="Y7" s="625"/>
      <c r="Z7" s="626">
        <v>0</v>
      </c>
      <c r="AA7" s="626"/>
      <c r="AB7" s="626"/>
      <c r="AC7" s="626"/>
      <c r="AD7" s="627">
        <v>1082</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1249664</v>
      </c>
      <c r="BH7" s="624"/>
      <c r="BI7" s="624"/>
      <c r="BJ7" s="624"/>
      <c r="BK7" s="624"/>
      <c r="BL7" s="624"/>
      <c r="BM7" s="624"/>
      <c r="BN7" s="625"/>
      <c r="BO7" s="626">
        <v>41.1</v>
      </c>
      <c r="BP7" s="626"/>
      <c r="BQ7" s="626"/>
      <c r="BR7" s="626"/>
      <c r="BS7" s="627">
        <v>38812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4037777</v>
      </c>
      <c r="CS7" s="624"/>
      <c r="CT7" s="624"/>
      <c r="CU7" s="624"/>
      <c r="CV7" s="624"/>
      <c r="CW7" s="624"/>
      <c r="CX7" s="624"/>
      <c r="CY7" s="625"/>
      <c r="CZ7" s="626">
        <v>23</v>
      </c>
      <c r="DA7" s="626"/>
      <c r="DB7" s="626"/>
      <c r="DC7" s="626"/>
      <c r="DD7" s="632">
        <v>42345</v>
      </c>
      <c r="DE7" s="624"/>
      <c r="DF7" s="624"/>
      <c r="DG7" s="624"/>
      <c r="DH7" s="624"/>
      <c r="DI7" s="624"/>
      <c r="DJ7" s="624"/>
      <c r="DK7" s="624"/>
      <c r="DL7" s="624"/>
      <c r="DM7" s="624"/>
      <c r="DN7" s="624"/>
      <c r="DO7" s="624"/>
      <c r="DP7" s="625"/>
      <c r="DQ7" s="632">
        <v>2258230</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14311</v>
      </c>
      <c r="S8" s="624"/>
      <c r="T8" s="624"/>
      <c r="U8" s="624"/>
      <c r="V8" s="624"/>
      <c r="W8" s="624"/>
      <c r="X8" s="624"/>
      <c r="Y8" s="625"/>
      <c r="Z8" s="626">
        <v>0.1</v>
      </c>
      <c r="AA8" s="626"/>
      <c r="AB8" s="626"/>
      <c r="AC8" s="626"/>
      <c r="AD8" s="627">
        <v>14311</v>
      </c>
      <c r="AE8" s="627"/>
      <c r="AF8" s="627"/>
      <c r="AG8" s="627"/>
      <c r="AH8" s="627"/>
      <c r="AI8" s="627"/>
      <c r="AJ8" s="627"/>
      <c r="AK8" s="627"/>
      <c r="AL8" s="628">
        <v>0.2</v>
      </c>
      <c r="AM8" s="629"/>
      <c r="AN8" s="629"/>
      <c r="AO8" s="630"/>
      <c r="AP8" s="620" t="s">
        <v>227</v>
      </c>
      <c r="AQ8" s="621"/>
      <c r="AR8" s="621"/>
      <c r="AS8" s="621"/>
      <c r="AT8" s="621"/>
      <c r="AU8" s="621"/>
      <c r="AV8" s="621"/>
      <c r="AW8" s="621"/>
      <c r="AX8" s="621"/>
      <c r="AY8" s="621"/>
      <c r="AZ8" s="621"/>
      <c r="BA8" s="621"/>
      <c r="BB8" s="621"/>
      <c r="BC8" s="621"/>
      <c r="BD8" s="621"/>
      <c r="BE8" s="621"/>
      <c r="BF8" s="622"/>
      <c r="BG8" s="623">
        <v>40662</v>
      </c>
      <c r="BH8" s="624"/>
      <c r="BI8" s="624"/>
      <c r="BJ8" s="624"/>
      <c r="BK8" s="624"/>
      <c r="BL8" s="624"/>
      <c r="BM8" s="624"/>
      <c r="BN8" s="625"/>
      <c r="BO8" s="626">
        <v>1.3</v>
      </c>
      <c r="BP8" s="626"/>
      <c r="BQ8" s="626"/>
      <c r="BR8" s="626"/>
      <c r="BS8" s="627" t="s">
        <v>121</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5174075</v>
      </c>
      <c r="CS8" s="624"/>
      <c r="CT8" s="624"/>
      <c r="CU8" s="624"/>
      <c r="CV8" s="624"/>
      <c r="CW8" s="624"/>
      <c r="CX8" s="624"/>
      <c r="CY8" s="625"/>
      <c r="CZ8" s="626">
        <v>29.5</v>
      </c>
      <c r="DA8" s="626"/>
      <c r="DB8" s="626"/>
      <c r="DC8" s="626"/>
      <c r="DD8" s="632">
        <v>8259</v>
      </c>
      <c r="DE8" s="624"/>
      <c r="DF8" s="624"/>
      <c r="DG8" s="624"/>
      <c r="DH8" s="624"/>
      <c r="DI8" s="624"/>
      <c r="DJ8" s="624"/>
      <c r="DK8" s="624"/>
      <c r="DL8" s="624"/>
      <c r="DM8" s="624"/>
      <c r="DN8" s="624"/>
      <c r="DO8" s="624"/>
      <c r="DP8" s="625"/>
      <c r="DQ8" s="632">
        <v>2327048</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20903</v>
      </c>
      <c r="S9" s="624"/>
      <c r="T9" s="624"/>
      <c r="U9" s="624"/>
      <c r="V9" s="624"/>
      <c r="W9" s="624"/>
      <c r="X9" s="624"/>
      <c r="Y9" s="625"/>
      <c r="Z9" s="626">
        <v>0.1</v>
      </c>
      <c r="AA9" s="626"/>
      <c r="AB9" s="626"/>
      <c r="AC9" s="626"/>
      <c r="AD9" s="627">
        <v>20903</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988786</v>
      </c>
      <c r="BH9" s="624"/>
      <c r="BI9" s="624"/>
      <c r="BJ9" s="624"/>
      <c r="BK9" s="624"/>
      <c r="BL9" s="624"/>
      <c r="BM9" s="624"/>
      <c r="BN9" s="625"/>
      <c r="BO9" s="626">
        <v>32.5</v>
      </c>
      <c r="BP9" s="626"/>
      <c r="BQ9" s="626"/>
      <c r="BR9" s="626"/>
      <c r="BS9" s="627" t="s">
        <v>121</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1272364</v>
      </c>
      <c r="CS9" s="624"/>
      <c r="CT9" s="624"/>
      <c r="CU9" s="624"/>
      <c r="CV9" s="624"/>
      <c r="CW9" s="624"/>
      <c r="CX9" s="624"/>
      <c r="CY9" s="625"/>
      <c r="CZ9" s="626">
        <v>7.3</v>
      </c>
      <c r="DA9" s="626"/>
      <c r="DB9" s="626"/>
      <c r="DC9" s="626"/>
      <c r="DD9" s="632">
        <v>28820</v>
      </c>
      <c r="DE9" s="624"/>
      <c r="DF9" s="624"/>
      <c r="DG9" s="624"/>
      <c r="DH9" s="624"/>
      <c r="DI9" s="624"/>
      <c r="DJ9" s="624"/>
      <c r="DK9" s="624"/>
      <c r="DL9" s="624"/>
      <c r="DM9" s="624"/>
      <c r="DN9" s="624"/>
      <c r="DO9" s="624"/>
      <c r="DP9" s="625"/>
      <c r="DQ9" s="632">
        <v>1014916</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121</v>
      </c>
      <c r="S10" s="624"/>
      <c r="T10" s="624"/>
      <c r="U10" s="624"/>
      <c r="V10" s="624"/>
      <c r="W10" s="624"/>
      <c r="X10" s="624"/>
      <c r="Y10" s="625"/>
      <c r="Z10" s="626" t="s">
        <v>121</v>
      </c>
      <c r="AA10" s="626"/>
      <c r="AB10" s="626"/>
      <c r="AC10" s="626"/>
      <c r="AD10" s="627" t="s">
        <v>121</v>
      </c>
      <c r="AE10" s="627"/>
      <c r="AF10" s="627"/>
      <c r="AG10" s="627"/>
      <c r="AH10" s="627"/>
      <c r="AI10" s="627"/>
      <c r="AJ10" s="627"/>
      <c r="AK10" s="627"/>
      <c r="AL10" s="628" t="s">
        <v>121</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83534</v>
      </c>
      <c r="BH10" s="624"/>
      <c r="BI10" s="624"/>
      <c r="BJ10" s="624"/>
      <c r="BK10" s="624"/>
      <c r="BL10" s="624"/>
      <c r="BM10" s="624"/>
      <c r="BN10" s="625"/>
      <c r="BO10" s="626">
        <v>2.7</v>
      </c>
      <c r="BP10" s="626"/>
      <c r="BQ10" s="626"/>
      <c r="BR10" s="626"/>
      <c r="BS10" s="627" t="s">
        <v>121</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68292</v>
      </c>
      <c r="CS10" s="624"/>
      <c r="CT10" s="624"/>
      <c r="CU10" s="624"/>
      <c r="CV10" s="624"/>
      <c r="CW10" s="624"/>
      <c r="CX10" s="624"/>
      <c r="CY10" s="625"/>
      <c r="CZ10" s="626">
        <v>0.4</v>
      </c>
      <c r="DA10" s="626"/>
      <c r="DB10" s="626"/>
      <c r="DC10" s="626"/>
      <c r="DD10" s="632" t="s">
        <v>121</v>
      </c>
      <c r="DE10" s="624"/>
      <c r="DF10" s="624"/>
      <c r="DG10" s="624"/>
      <c r="DH10" s="624"/>
      <c r="DI10" s="624"/>
      <c r="DJ10" s="624"/>
      <c r="DK10" s="624"/>
      <c r="DL10" s="624"/>
      <c r="DM10" s="624"/>
      <c r="DN10" s="624"/>
      <c r="DO10" s="624"/>
      <c r="DP10" s="625"/>
      <c r="DQ10" s="632">
        <v>21256</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702394</v>
      </c>
      <c r="S11" s="624"/>
      <c r="T11" s="624"/>
      <c r="U11" s="624"/>
      <c r="V11" s="624"/>
      <c r="W11" s="624"/>
      <c r="X11" s="624"/>
      <c r="Y11" s="625"/>
      <c r="Z11" s="628">
        <v>3.9</v>
      </c>
      <c r="AA11" s="629"/>
      <c r="AB11" s="629"/>
      <c r="AC11" s="635"/>
      <c r="AD11" s="632">
        <v>702394</v>
      </c>
      <c r="AE11" s="624"/>
      <c r="AF11" s="624"/>
      <c r="AG11" s="624"/>
      <c r="AH11" s="624"/>
      <c r="AI11" s="624"/>
      <c r="AJ11" s="624"/>
      <c r="AK11" s="625"/>
      <c r="AL11" s="628">
        <v>8.1999999999999993</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136682</v>
      </c>
      <c r="BH11" s="624"/>
      <c r="BI11" s="624"/>
      <c r="BJ11" s="624"/>
      <c r="BK11" s="624"/>
      <c r="BL11" s="624"/>
      <c r="BM11" s="624"/>
      <c r="BN11" s="625"/>
      <c r="BO11" s="626">
        <v>4.5</v>
      </c>
      <c r="BP11" s="626"/>
      <c r="BQ11" s="626"/>
      <c r="BR11" s="626"/>
      <c r="BS11" s="627">
        <v>38812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668241</v>
      </c>
      <c r="CS11" s="624"/>
      <c r="CT11" s="624"/>
      <c r="CU11" s="624"/>
      <c r="CV11" s="624"/>
      <c r="CW11" s="624"/>
      <c r="CX11" s="624"/>
      <c r="CY11" s="625"/>
      <c r="CZ11" s="626">
        <v>3.8</v>
      </c>
      <c r="DA11" s="626"/>
      <c r="DB11" s="626"/>
      <c r="DC11" s="626"/>
      <c r="DD11" s="632">
        <v>181993</v>
      </c>
      <c r="DE11" s="624"/>
      <c r="DF11" s="624"/>
      <c r="DG11" s="624"/>
      <c r="DH11" s="624"/>
      <c r="DI11" s="624"/>
      <c r="DJ11" s="624"/>
      <c r="DK11" s="624"/>
      <c r="DL11" s="624"/>
      <c r="DM11" s="624"/>
      <c r="DN11" s="624"/>
      <c r="DO11" s="624"/>
      <c r="DP11" s="625"/>
      <c r="DQ11" s="632">
        <v>293596</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t="s">
        <v>121</v>
      </c>
      <c r="S12" s="624"/>
      <c r="T12" s="624"/>
      <c r="U12" s="624"/>
      <c r="V12" s="624"/>
      <c r="W12" s="624"/>
      <c r="X12" s="624"/>
      <c r="Y12" s="625"/>
      <c r="Z12" s="626" t="s">
        <v>121</v>
      </c>
      <c r="AA12" s="626"/>
      <c r="AB12" s="626"/>
      <c r="AC12" s="626"/>
      <c r="AD12" s="627" t="s">
        <v>121</v>
      </c>
      <c r="AE12" s="627"/>
      <c r="AF12" s="627"/>
      <c r="AG12" s="627"/>
      <c r="AH12" s="627"/>
      <c r="AI12" s="627"/>
      <c r="AJ12" s="627"/>
      <c r="AK12" s="627"/>
      <c r="AL12" s="628" t="s">
        <v>121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1365178</v>
      </c>
      <c r="BH12" s="624"/>
      <c r="BI12" s="624"/>
      <c r="BJ12" s="624"/>
      <c r="BK12" s="624"/>
      <c r="BL12" s="624"/>
      <c r="BM12" s="624"/>
      <c r="BN12" s="625"/>
      <c r="BO12" s="626">
        <v>44.9</v>
      </c>
      <c r="BP12" s="626"/>
      <c r="BQ12" s="626"/>
      <c r="BR12" s="626"/>
      <c r="BS12" s="627" t="s">
        <v>121</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687755</v>
      </c>
      <c r="CS12" s="624"/>
      <c r="CT12" s="624"/>
      <c r="CU12" s="624"/>
      <c r="CV12" s="624"/>
      <c r="CW12" s="624"/>
      <c r="CX12" s="624"/>
      <c r="CY12" s="625"/>
      <c r="CZ12" s="626">
        <v>3.9</v>
      </c>
      <c r="DA12" s="626"/>
      <c r="DB12" s="626"/>
      <c r="DC12" s="626"/>
      <c r="DD12" s="632">
        <v>208508</v>
      </c>
      <c r="DE12" s="624"/>
      <c r="DF12" s="624"/>
      <c r="DG12" s="624"/>
      <c r="DH12" s="624"/>
      <c r="DI12" s="624"/>
      <c r="DJ12" s="624"/>
      <c r="DK12" s="624"/>
      <c r="DL12" s="624"/>
      <c r="DM12" s="624"/>
      <c r="DN12" s="624"/>
      <c r="DO12" s="624"/>
      <c r="DP12" s="625"/>
      <c r="DQ12" s="632">
        <v>424063</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121</v>
      </c>
      <c r="S13" s="624"/>
      <c r="T13" s="624"/>
      <c r="U13" s="624"/>
      <c r="V13" s="624"/>
      <c r="W13" s="624"/>
      <c r="X13" s="624"/>
      <c r="Y13" s="625"/>
      <c r="Z13" s="626" t="s">
        <v>121</v>
      </c>
      <c r="AA13" s="626"/>
      <c r="AB13" s="626"/>
      <c r="AC13" s="626"/>
      <c r="AD13" s="627" t="s">
        <v>121</v>
      </c>
      <c r="AE13" s="627"/>
      <c r="AF13" s="627"/>
      <c r="AG13" s="627"/>
      <c r="AH13" s="627"/>
      <c r="AI13" s="627"/>
      <c r="AJ13" s="627"/>
      <c r="AK13" s="627"/>
      <c r="AL13" s="628" t="s">
        <v>121</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1275614</v>
      </c>
      <c r="BH13" s="624"/>
      <c r="BI13" s="624"/>
      <c r="BJ13" s="624"/>
      <c r="BK13" s="624"/>
      <c r="BL13" s="624"/>
      <c r="BM13" s="624"/>
      <c r="BN13" s="625"/>
      <c r="BO13" s="626">
        <v>42</v>
      </c>
      <c r="BP13" s="626"/>
      <c r="BQ13" s="626"/>
      <c r="BR13" s="626"/>
      <c r="BS13" s="627" t="s">
        <v>121</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1577813</v>
      </c>
      <c r="CS13" s="624"/>
      <c r="CT13" s="624"/>
      <c r="CU13" s="624"/>
      <c r="CV13" s="624"/>
      <c r="CW13" s="624"/>
      <c r="CX13" s="624"/>
      <c r="CY13" s="625"/>
      <c r="CZ13" s="626">
        <v>9</v>
      </c>
      <c r="DA13" s="626"/>
      <c r="DB13" s="626"/>
      <c r="DC13" s="626"/>
      <c r="DD13" s="632">
        <v>342233</v>
      </c>
      <c r="DE13" s="624"/>
      <c r="DF13" s="624"/>
      <c r="DG13" s="624"/>
      <c r="DH13" s="624"/>
      <c r="DI13" s="624"/>
      <c r="DJ13" s="624"/>
      <c r="DK13" s="624"/>
      <c r="DL13" s="624"/>
      <c r="DM13" s="624"/>
      <c r="DN13" s="624"/>
      <c r="DO13" s="624"/>
      <c r="DP13" s="625"/>
      <c r="DQ13" s="632">
        <v>964499</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121</v>
      </c>
      <c r="S14" s="624"/>
      <c r="T14" s="624"/>
      <c r="U14" s="624"/>
      <c r="V14" s="624"/>
      <c r="W14" s="624"/>
      <c r="X14" s="624"/>
      <c r="Y14" s="625"/>
      <c r="Z14" s="626" t="s">
        <v>121</v>
      </c>
      <c r="AA14" s="626"/>
      <c r="AB14" s="626"/>
      <c r="AC14" s="626"/>
      <c r="AD14" s="627" t="s">
        <v>121</v>
      </c>
      <c r="AE14" s="627"/>
      <c r="AF14" s="627"/>
      <c r="AG14" s="627"/>
      <c r="AH14" s="627"/>
      <c r="AI14" s="627"/>
      <c r="AJ14" s="627"/>
      <c r="AK14" s="627"/>
      <c r="AL14" s="628" t="s">
        <v>121</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107260</v>
      </c>
      <c r="BH14" s="624"/>
      <c r="BI14" s="624"/>
      <c r="BJ14" s="624"/>
      <c r="BK14" s="624"/>
      <c r="BL14" s="624"/>
      <c r="BM14" s="624"/>
      <c r="BN14" s="625"/>
      <c r="BO14" s="626">
        <v>3.5</v>
      </c>
      <c r="BP14" s="626"/>
      <c r="BQ14" s="626"/>
      <c r="BR14" s="626"/>
      <c r="BS14" s="627" t="s">
        <v>121</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624489</v>
      </c>
      <c r="CS14" s="624"/>
      <c r="CT14" s="624"/>
      <c r="CU14" s="624"/>
      <c r="CV14" s="624"/>
      <c r="CW14" s="624"/>
      <c r="CX14" s="624"/>
      <c r="CY14" s="625"/>
      <c r="CZ14" s="626">
        <v>3.6</v>
      </c>
      <c r="DA14" s="626"/>
      <c r="DB14" s="626"/>
      <c r="DC14" s="626"/>
      <c r="DD14" s="632">
        <v>36483</v>
      </c>
      <c r="DE14" s="624"/>
      <c r="DF14" s="624"/>
      <c r="DG14" s="624"/>
      <c r="DH14" s="624"/>
      <c r="DI14" s="624"/>
      <c r="DJ14" s="624"/>
      <c r="DK14" s="624"/>
      <c r="DL14" s="624"/>
      <c r="DM14" s="624"/>
      <c r="DN14" s="624"/>
      <c r="DO14" s="624"/>
      <c r="DP14" s="625"/>
      <c r="DQ14" s="632">
        <v>581594</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16491</v>
      </c>
      <c r="S15" s="624"/>
      <c r="T15" s="624"/>
      <c r="U15" s="624"/>
      <c r="V15" s="624"/>
      <c r="W15" s="624"/>
      <c r="X15" s="624"/>
      <c r="Y15" s="625"/>
      <c r="Z15" s="626">
        <v>0.1</v>
      </c>
      <c r="AA15" s="626"/>
      <c r="AB15" s="626"/>
      <c r="AC15" s="626"/>
      <c r="AD15" s="627">
        <v>16491</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185227</v>
      </c>
      <c r="BH15" s="624"/>
      <c r="BI15" s="624"/>
      <c r="BJ15" s="624"/>
      <c r="BK15" s="624"/>
      <c r="BL15" s="624"/>
      <c r="BM15" s="624"/>
      <c r="BN15" s="625"/>
      <c r="BO15" s="626">
        <v>6.1</v>
      </c>
      <c r="BP15" s="626"/>
      <c r="BQ15" s="626"/>
      <c r="BR15" s="626"/>
      <c r="BS15" s="627" t="s">
        <v>121</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1541914</v>
      </c>
      <c r="CS15" s="624"/>
      <c r="CT15" s="624"/>
      <c r="CU15" s="624"/>
      <c r="CV15" s="624"/>
      <c r="CW15" s="624"/>
      <c r="CX15" s="624"/>
      <c r="CY15" s="625"/>
      <c r="CZ15" s="626">
        <v>8.8000000000000007</v>
      </c>
      <c r="DA15" s="626"/>
      <c r="DB15" s="626"/>
      <c r="DC15" s="626"/>
      <c r="DD15" s="632">
        <v>339284</v>
      </c>
      <c r="DE15" s="624"/>
      <c r="DF15" s="624"/>
      <c r="DG15" s="624"/>
      <c r="DH15" s="624"/>
      <c r="DI15" s="624"/>
      <c r="DJ15" s="624"/>
      <c r="DK15" s="624"/>
      <c r="DL15" s="624"/>
      <c r="DM15" s="624"/>
      <c r="DN15" s="624"/>
      <c r="DO15" s="624"/>
      <c r="DP15" s="625"/>
      <c r="DQ15" s="632">
        <v>987176</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47911</v>
      </c>
      <c r="S16" s="624"/>
      <c r="T16" s="624"/>
      <c r="U16" s="624"/>
      <c r="V16" s="624"/>
      <c r="W16" s="624"/>
      <c r="X16" s="624"/>
      <c r="Y16" s="625"/>
      <c r="Z16" s="626">
        <v>0.3</v>
      </c>
      <c r="AA16" s="626"/>
      <c r="AB16" s="626"/>
      <c r="AC16" s="626"/>
      <c r="AD16" s="627">
        <v>47911</v>
      </c>
      <c r="AE16" s="627"/>
      <c r="AF16" s="627"/>
      <c r="AG16" s="627"/>
      <c r="AH16" s="627"/>
      <c r="AI16" s="627"/>
      <c r="AJ16" s="627"/>
      <c r="AK16" s="627"/>
      <c r="AL16" s="628">
        <v>0.6</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121</v>
      </c>
      <c r="BH16" s="624"/>
      <c r="BI16" s="624"/>
      <c r="BJ16" s="624"/>
      <c r="BK16" s="624"/>
      <c r="BL16" s="624"/>
      <c r="BM16" s="624"/>
      <c r="BN16" s="625"/>
      <c r="BO16" s="626" t="s">
        <v>121</v>
      </c>
      <c r="BP16" s="626"/>
      <c r="BQ16" s="626"/>
      <c r="BR16" s="626"/>
      <c r="BS16" s="627" t="s">
        <v>121</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164498</v>
      </c>
      <c r="CS16" s="624"/>
      <c r="CT16" s="624"/>
      <c r="CU16" s="624"/>
      <c r="CV16" s="624"/>
      <c r="CW16" s="624"/>
      <c r="CX16" s="624"/>
      <c r="CY16" s="625"/>
      <c r="CZ16" s="626">
        <v>0.9</v>
      </c>
      <c r="DA16" s="626"/>
      <c r="DB16" s="626"/>
      <c r="DC16" s="626"/>
      <c r="DD16" s="632" t="s">
        <v>121</v>
      </c>
      <c r="DE16" s="624"/>
      <c r="DF16" s="624"/>
      <c r="DG16" s="624"/>
      <c r="DH16" s="624"/>
      <c r="DI16" s="624"/>
      <c r="DJ16" s="624"/>
      <c r="DK16" s="624"/>
      <c r="DL16" s="624"/>
      <c r="DM16" s="624"/>
      <c r="DN16" s="624"/>
      <c r="DO16" s="624"/>
      <c r="DP16" s="625"/>
      <c r="DQ16" s="632">
        <v>33396</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139423</v>
      </c>
      <c r="S17" s="624"/>
      <c r="T17" s="624"/>
      <c r="U17" s="624"/>
      <c r="V17" s="624"/>
      <c r="W17" s="624"/>
      <c r="X17" s="624"/>
      <c r="Y17" s="625"/>
      <c r="Z17" s="626">
        <v>0.8</v>
      </c>
      <c r="AA17" s="626"/>
      <c r="AB17" s="626"/>
      <c r="AC17" s="626"/>
      <c r="AD17" s="627">
        <v>139423</v>
      </c>
      <c r="AE17" s="627"/>
      <c r="AF17" s="627"/>
      <c r="AG17" s="627"/>
      <c r="AH17" s="627"/>
      <c r="AI17" s="627"/>
      <c r="AJ17" s="627"/>
      <c r="AK17" s="627"/>
      <c r="AL17" s="628">
        <v>1.6</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121</v>
      </c>
      <c r="BH17" s="624"/>
      <c r="BI17" s="624"/>
      <c r="BJ17" s="624"/>
      <c r="BK17" s="624"/>
      <c r="BL17" s="624"/>
      <c r="BM17" s="624"/>
      <c r="BN17" s="625"/>
      <c r="BO17" s="626" t="s">
        <v>121</v>
      </c>
      <c r="BP17" s="626"/>
      <c r="BQ17" s="626"/>
      <c r="BR17" s="626"/>
      <c r="BS17" s="627" t="s">
        <v>121</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1552082</v>
      </c>
      <c r="CS17" s="624"/>
      <c r="CT17" s="624"/>
      <c r="CU17" s="624"/>
      <c r="CV17" s="624"/>
      <c r="CW17" s="624"/>
      <c r="CX17" s="624"/>
      <c r="CY17" s="625"/>
      <c r="CZ17" s="626">
        <v>8.9</v>
      </c>
      <c r="DA17" s="626"/>
      <c r="DB17" s="626"/>
      <c r="DC17" s="626"/>
      <c r="DD17" s="632" t="s">
        <v>121</v>
      </c>
      <c r="DE17" s="624"/>
      <c r="DF17" s="624"/>
      <c r="DG17" s="624"/>
      <c r="DH17" s="624"/>
      <c r="DI17" s="624"/>
      <c r="DJ17" s="624"/>
      <c r="DK17" s="624"/>
      <c r="DL17" s="624"/>
      <c r="DM17" s="624"/>
      <c r="DN17" s="624"/>
      <c r="DO17" s="624"/>
      <c r="DP17" s="625"/>
      <c r="DQ17" s="632">
        <v>1537077</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20910</v>
      </c>
      <c r="S18" s="624"/>
      <c r="T18" s="624"/>
      <c r="U18" s="624"/>
      <c r="V18" s="624"/>
      <c r="W18" s="624"/>
      <c r="X18" s="624"/>
      <c r="Y18" s="625"/>
      <c r="Z18" s="626">
        <v>0.1</v>
      </c>
      <c r="AA18" s="626"/>
      <c r="AB18" s="626"/>
      <c r="AC18" s="626"/>
      <c r="AD18" s="627">
        <v>20910</v>
      </c>
      <c r="AE18" s="627"/>
      <c r="AF18" s="627"/>
      <c r="AG18" s="627"/>
      <c r="AH18" s="627"/>
      <c r="AI18" s="627"/>
      <c r="AJ18" s="627"/>
      <c r="AK18" s="627"/>
      <c r="AL18" s="628">
        <v>0.2</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121</v>
      </c>
      <c r="BH18" s="624"/>
      <c r="BI18" s="624"/>
      <c r="BJ18" s="624"/>
      <c r="BK18" s="624"/>
      <c r="BL18" s="624"/>
      <c r="BM18" s="624"/>
      <c r="BN18" s="625"/>
      <c r="BO18" s="626" t="s">
        <v>121</v>
      </c>
      <c r="BP18" s="626"/>
      <c r="BQ18" s="626"/>
      <c r="BR18" s="626"/>
      <c r="BS18" s="627" t="s">
        <v>121</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121</v>
      </c>
      <c r="CS18" s="624"/>
      <c r="CT18" s="624"/>
      <c r="CU18" s="624"/>
      <c r="CV18" s="624"/>
      <c r="CW18" s="624"/>
      <c r="CX18" s="624"/>
      <c r="CY18" s="625"/>
      <c r="CZ18" s="626" t="s">
        <v>121</v>
      </c>
      <c r="DA18" s="626"/>
      <c r="DB18" s="626"/>
      <c r="DC18" s="626"/>
      <c r="DD18" s="632" t="s">
        <v>121</v>
      </c>
      <c r="DE18" s="624"/>
      <c r="DF18" s="624"/>
      <c r="DG18" s="624"/>
      <c r="DH18" s="624"/>
      <c r="DI18" s="624"/>
      <c r="DJ18" s="624"/>
      <c r="DK18" s="624"/>
      <c r="DL18" s="624"/>
      <c r="DM18" s="624"/>
      <c r="DN18" s="624"/>
      <c r="DO18" s="624"/>
      <c r="DP18" s="625"/>
      <c r="DQ18" s="632" t="s">
        <v>121</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107309</v>
      </c>
      <c r="S19" s="624"/>
      <c r="T19" s="624"/>
      <c r="U19" s="624"/>
      <c r="V19" s="624"/>
      <c r="W19" s="624"/>
      <c r="X19" s="624"/>
      <c r="Y19" s="625"/>
      <c r="Z19" s="626">
        <v>0.6</v>
      </c>
      <c r="AA19" s="626"/>
      <c r="AB19" s="626"/>
      <c r="AC19" s="626"/>
      <c r="AD19" s="627">
        <v>107309</v>
      </c>
      <c r="AE19" s="627"/>
      <c r="AF19" s="627"/>
      <c r="AG19" s="627"/>
      <c r="AH19" s="627"/>
      <c r="AI19" s="627"/>
      <c r="AJ19" s="627"/>
      <c r="AK19" s="627"/>
      <c r="AL19" s="628">
        <v>1.2</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131525</v>
      </c>
      <c r="BH19" s="624"/>
      <c r="BI19" s="624"/>
      <c r="BJ19" s="624"/>
      <c r="BK19" s="624"/>
      <c r="BL19" s="624"/>
      <c r="BM19" s="624"/>
      <c r="BN19" s="625"/>
      <c r="BO19" s="626">
        <v>4.3</v>
      </c>
      <c r="BP19" s="626"/>
      <c r="BQ19" s="626"/>
      <c r="BR19" s="626"/>
      <c r="BS19" s="627" t="s">
        <v>121</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121</v>
      </c>
      <c r="CS19" s="624"/>
      <c r="CT19" s="624"/>
      <c r="CU19" s="624"/>
      <c r="CV19" s="624"/>
      <c r="CW19" s="624"/>
      <c r="CX19" s="624"/>
      <c r="CY19" s="625"/>
      <c r="CZ19" s="626" t="s">
        <v>121</v>
      </c>
      <c r="DA19" s="626"/>
      <c r="DB19" s="626"/>
      <c r="DC19" s="626"/>
      <c r="DD19" s="632" t="s">
        <v>121</v>
      </c>
      <c r="DE19" s="624"/>
      <c r="DF19" s="624"/>
      <c r="DG19" s="624"/>
      <c r="DH19" s="624"/>
      <c r="DI19" s="624"/>
      <c r="DJ19" s="624"/>
      <c r="DK19" s="624"/>
      <c r="DL19" s="624"/>
      <c r="DM19" s="624"/>
      <c r="DN19" s="624"/>
      <c r="DO19" s="624"/>
      <c r="DP19" s="625"/>
      <c r="DQ19" s="632" t="s">
        <v>121</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11204</v>
      </c>
      <c r="S20" s="624"/>
      <c r="T20" s="624"/>
      <c r="U20" s="624"/>
      <c r="V20" s="624"/>
      <c r="W20" s="624"/>
      <c r="X20" s="624"/>
      <c r="Y20" s="625"/>
      <c r="Z20" s="626">
        <v>0.1</v>
      </c>
      <c r="AA20" s="626"/>
      <c r="AB20" s="626"/>
      <c r="AC20" s="626"/>
      <c r="AD20" s="627">
        <v>11204</v>
      </c>
      <c r="AE20" s="627"/>
      <c r="AF20" s="627"/>
      <c r="AG20" s="627"/>
      <c r="AH20" s="627"/>
      <c r="AI20" s="627"/>
      <c r="AJ20" s="627"/>
      <c r="AK20" s="627"/>
      <c r="AL20" s="628">
        <v>0.1</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131525</v>
      </c>
      <c r="BH20" s="624"/>
      <c r="BI20" s="624"/>
      <c r="BJ20" s="624"/>
      <c r="BK20" s="624"/>
      <c r="BL20" s="624"/>
      <c r="BM20" s="624"/>
      <c r="BN20" s="625"/>
      <c r="BO20" s="626">
        <v>4.3</v>
      </c>
      <c r="BP20" s="626"/>
      <c r="BQ20" s="626"/>
      <c r="BR20" s="626"/>
      <c r="BS20" s="627" t="s">
        <v>121</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17531344</v>
      </c>
      <c r="CS20" s="624"/>
      <c r="CT20" s="624"/>
      <c r="CU20" s="624"/>
      <c r="CV20" s="624"/>
      <c r="CW20" s="624"/>
      <c r="CX20" s="624"/>
      <c r="CY20" s="625"/>
      <c r="CZ20" s="626">
        <v>100</v>
      </c>
      <c r="DA20" s="626"/>
      <c r="DB20" s="626"/>
      <c r="DC20" s="626"/>
      <c r="DD20" s="632">
        <v>1187925</v>
      </c>
      <c r="DE20" s="624"/>
      <c r="DF20" s="624"/>
      <c r="DG20" s="624"/>
      <c r="DH20" s="624"/>
      <c r="DI20" s="624"/>
      <c r="DJ20" s="624"/>
      <c r="DK20" s="624"/>
      <c r="DL20" s="624"/>
      <c r="DM20" s="624"/>
      <c r="DN20" s="624"/>
      <c r="DO20" s="624"/>
      <c r="DP20" s="625"/>
      <c r="DQ20" s="632">
        <v>10604895</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5583528</v>
      </c>
      <c r="S21" s="624"/>
      <c r="T21" s="624"/>
      <c r="U21" s="624"/>
      <c r="V21" s="624"/>
      <c r="W21" s="624"/>
      <c r="X21" s="624"/>
      <c r="Y21" s="625"/>
      <c r="Z21" s="626">
        <v>31</v>
      </c>
      <c r="AA21" s="626"/>
      <c r="AB21" s="626"/>
      <c r="AC21" s="626"/>
      <c r="AD21" s="627">
        <v>4532604</v>
      </c>
      <c r="AE21" s="627"/>
      <c r="AF21" s="627"/>
      <c r="AG21" s="627"/>
      <c r="AH21" s="627"/>
      <c r="AI21" s="627"/>
      <c r="AJ21" s="627"/>
      <c r="AK21" s="627"/>
      <c r="AL21" s="628">
        <v>52.8</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2205</v>
      </c>
      <c r="BH21" s="624"/>
      <c r="BI21" s="624"/>
      <c r="BJ21" s="624"/>
      <c r="BK21" s="624"/>
      <c r="BL21" s="624"/>
      <c r="BM21" s="624"/>
      <c r="BN21" s="625"/>
      <c r="BO21" s="626">
        <v>0.1</v>
      </c>
      <c r="BP21" s="626"/>
      <c r="BQ21" s="626"/>
      <c r="BR21" s="626"/>
      <c r="BS21" s="627" t="s">
        <v>121</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4532604</v>
      </c>
      <c r="S22" s="624"/>
      <c r="T22" s="624"/>
      <c r="U22" s="624"/>
      <c r="V22" s="624"/>
      <c r="W22" s="624"/>
      <c r="X22" s="624"/>
      <c r="Y22" s="625"/>
      <c r="Z22" s="626">
        <v>25.1</v>
      </c>
      <c r="AA22" s="626"/>
      <c r="AB22" s="626"/>
      <c r="AC22" s="626"/>
      <c r="AD22" s="627">
        <v>4532604</v>
      </c>
      <c r="AE22" s="627"/>
      <c r="AF22" s="627"/>
      <c r="AG22" s="627"/>
      <c r="AH22" s="627"/>
      <c r="AI22" s="627"/>
      <c r="AJ22" s="627"/>
      <c r="AK22" s="627"/>
      <c r="AL22" s="628">
        <v>52.8</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121</v>
      </c>
      <c r="BH22" s="624"/>
      <c r="BI22" s="624"/>
      <c r="BJ22" s="624"/>
      <c r="BK22" s="624"/>
      <c r="BL22" s="624"/>
      <c r="BM22" s="624"/>
      <c r="BN22" s="625"/>
      <c r="BO22" s="626" t="s">
        <v>121</v>
      </c>
      <c r="BP22" s="626"/>
      <c r="BQ22" s="626"/>
      <c r="BR22" s="626"/>
      <c r="BS22" s="627" t="s">
        <v>121</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1050924</v>
      </c>
      <c r="S23" s="624"/>
      <c r="T23" s="624"/>
      <c r="U23" s="624"/>
      <c r="V23" s="624"/>
      <c r="W23" s="624"/>
      <c r="X23" s="624"/>
      <c r="Y23" s="625"/>
      <c r="Z23" s="626">
        <v>5.8</v>
      </c>
      <c r="AA23" s="626"/>
      <c r="AB23" s="626"/>
      <c r="AC23" s="626"/>
      <c r="AD23" s="627" t="s">
        <v>121</v>
      </c>
      <c r="AE23" s="627"/>
      <c r="AF23" s="627"/>
      <c r="AG23" s="627"/>
      <c r="AH23" s="627"/>
      <c r="AI23" s="627"/>
      <c r="AJ23" s="627"/>
      <c r="AK23" s="627"/>
      <c r="AL23" s="628" t="s">
        <v>121</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129320</v>
      </c>
      <c r="BH23" s="624"/>
      <c r="BI23" s="624"/>
      <c r="BJ23" s="624"/>
      <c r="BK23" s="624"/>
      <c r="BL23" s="624"/>
      <c r="BM23" s="624"/>
      <c r="BN23" s="625"/>
      <c r="BO23" s="626">
        <v>4.3</v>
      </c>
      <c r="BP23" s="626"/>
      <c r="BQ23" s="626"/>
      <c r="BR23" s="626"/>
      <c r="BS23" s="627" t="s">
        <v>121</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121</v>
      </c>
      <c r="S24" s="624"/>
      <c r="T24" s="624"/>
      <c r="U24" s="624"/>
      <c r="V24" s="624"/>
      <c r="W24" s="624"/>
      <c r="X24" s="624"/>
      <c r="Y24" s="625"/>
      <c r="Z24" s="626" t="s">
        <v>121</v>
      </c>
      <c r="AA24" s="626"/>
      <c r="AB24" s="626"/>
      <c r="AC24" s="626"/>
      <c r="AD24" s="627" t="s">
        <v>121</v>
      </c>
      <c r="AE24" s="627"/>
      <c r="AF24" s="627"/>
      <c r="AG24" s="627"/>
      <c r="AH24" s="627"/>
      <c r="AI24" s="627"/>
      <c r="AJ24" s="627"/>
      <c r="AK24" s="627"/>
      <c r="AL24" s="628" t="s">
        <v>121</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121</v>
      </c>
      <c r="BH24" s="624"/>
      <c r="BI24" s="624"/>
      <c r="BJ24" s="624"/>
      <c r="BK24" s="624"/>
      <c r="BL24" s="624"/>
      <c r="BM24" s="624"/>
      <c r="BN24" s="625"/>
      <c r="BO24" s="626" t="s">
        <v>121</v>
      </c>
      <c r="BP24" s="626"/>
      <c r="BQ24" s="626"/>
      <c r="BR24" s="626"/>
      <c r="BS24" s="627" t="s">
        <v>121</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7452190</v>
      </c>
      <c r="CS24" s="613"/>
      <c r="CT24" s="613"/>
      <c r="CU24" s="613"/>
      <c r="CV24" s="613"/>
      <c r="CW24" s="613"/>
      <c r="CX24" s="613"/>
      <c r="CY24" s="614"/>
      <c r="CZ24" s="617">
        <v>42.5</v>
      </c>
      <c r="DA24" s="618"/>
      <c r="DB24" s="618"/>
      <c r="DC24" s="634"/>
      <c r="DD24" s="655">
        <v>4865304</v>
      </c>
      <c r="DE24" s="613"/>
      <c r="DF24" s="613"/>
      <c r="DG24" s="613"/>
      <c r="DH24" s="613"/>
      <c r="DI24" s="613"/>
      <c r="DJ24" s="613"/>
      <c r="DK24" s="614"/>
      <c r="DL24" s="655">
        <v>4235455</v>
      </c>
      <c r="DM24" s="613"/>
      <c r="DN24" s="613"/>
      <c r="DO24" s="613"/>
      <c r="DP24" s="613"/>
      <c r="DQ24" s="613"/>
      <c r="DR24" s="613"/>
      <c r="DS24" s="613"/>
      <c r="DT24" s="613"/>
      <c r="DU24" s="613"/>
      <c r="DV24" s="614"/>
      <c r="DW24" s="617">
        <v>49.2</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9724027</v>
      </c>
      <c r="S25" s="624"/>
      <c r="T25" s="624"/>
      <c r="U25" s="624"/>
      <c r="V25" s="624"/>
      <c r="W25" s="624"/>
      <c r="X25" s="624"/>
      <c r="Y25" s="625"/>
      <c r="Z25" s="626">
        <v>53.9</v>
      </c>
      <c r="AA25" s="626"/>
      <c r="AB25" s="626"/>
      <c r="AC25" s="626"/>
      <c r="AD25" s="627">
        <v>8543782</v>
      </c>
      <c r="AE25" s="627"/>
      <c r="AF25" s="627"/>
      <c r="AG25" s="627"/>
      <c r="AH25" s="627"/>
      <c r="AI25" s="627"/>
      <c r="AJ25" s="627"/>
      <c r="AK25" s="627"/>
      <c r="AL25" s="628">
        <v>99.5</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121</v>
      </c>
      <c r="BH25" s="624"/>
      <c r="BI25" s="624"/>
      <c r="BJ25" s="624"/>
      <c r="BK25" s="624"/>
      <c r="BL25" s="624"/>
      <c r="BM25" s="624"/>
      <c r="BN25" s="625"/>
      <c r="BO25" s="626" t="s">
        <v>121</v>
      </c>
      <c r="BP25" s="626"/>
      <c r="BQ25" s="626"/>
      <c r="BR25" s="626"/>
      <c r="BS25" s="627" t="s">
        <v>121</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2712103</v>
      </c>
      <c r="CS25" s="656"/>
      <c r="CT25" s="656"/>
      <c r="CU25" s="656"/>
      <c r="CV25" s="656"/>
      <c r="CW25" s="656"/>
      <c r="CX25" s="656"/>
      <c r="CY25" s="657"/>
      <c r="CZ25" s="628">
        <v>15.5</v>
      </c>
      <c r="DA25" s="653"/>
      <c r="DB25" s="653"/>
      <c r="DC25" s="658"/>
      <c r="DD25" s="632">
        <v>2380562</v>
      </c>
      <c r="DE25" s="656"/>
      <c r="DF25" s="656"/>
      <c r="DG25" s="656"/>
      <c r="DH25" s="656"/>
      <c r="DI25" s="656"/>
      <c r="DJ25" s="656"/>
      <c r="DK25" s="657"/>
      <c r="DL25" s="632">
        <v>2077678</v>
      </c>
      <c r="DM25" s="656"/>
      <c r="DN25" s="656"/>
      <c r="DO25" s="656"/>
      <c r="DP25" s="656"/>
      <c r="DQ25" s="656"/>
      <c r="DR25" s="656"/>
      <c r="DS25" s="656"/>
      <c r="DT25" s="656"/>
      <c r="DU25" s="656"/>
      <c r="DV25" s="657"/>
      <c r="DW25" s="628">
        <v>24.1</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2552</v>
      </c>
      <c r="S26" s="624"/>
      <c r="T26" s="624"/>
      <c r="U26" s="624"/>
      <c r="V26" s="624"/>
      <c r="W26" s="624"/>
      <c r="X26" s="624"/>
      <c r="Y26" s="625"/>
      <c r="Z26" s="626">
        <v>0</v>
      </c>
      <c r="AA26" s="626"/>
      <c r="AB26" s="626"/>
      <c r="AC26" s="626"/>
      <c r="AD26" s="627">
        <v>2552</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121</v>
      </c>
      <c r="BH26" s="624"/>
      <c r="BI26" s="624"/>
      <c r="BJ26" s="624"/>
      <c r="BK26" s="624"/>
      <c r="BL26" s="624"/>
      <c r="BM26" s="624"/>
      <c r="BN26" s="625"/>
      <c r="BO26" s="626" t="s">
        <v>121</v>
      </c>
      <c r="BP26" s="626"/>
      <c r="BQ26" s="626"/>
      <c r="BR26" s="626"/>
      <c r="BS26" s="627" t="s">
        <v>121</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1554703</v>
      </c>
      <c r="CS26" s="624"/>
      <c r="CT26" s="624"/>
      <c r="CU26" s="624"/>
      <c r="CV26" s="624"/>
      <c r="CW26" s="624"/>
      <c r="CX26" s="624"/>
      <c r="CY26" s="625"/>
      <c r="CZ26" s="628">
        <v>8.9</v>
      </c>
      <c r="DA26" s="653"/>
      <c r="DB26" s="653"/>
      <c r="DC26" s="658"/>
      <c r="DD26" s="632">
        <v>1355869</v>
      </c>
      <c r="DE26" s="624"/>
      <c r="DF26" s="624"/>
      <c r="DG26" s="624"/>
      <c r="DH26" s="624"/>
      <c r="DI26" s="624"/>
      <c r="DJ26" s="624"/>
      <c r="DK26" s="625"/>
      <c r="DL26" s="632" t="s">
        <v>121</v>
      </c>
      <c r="DM26" s="624"/>
      <c r="DN26" s="624"/>
      <c r="DO26" s="624"/>
      <c r="DP26" s="624"/>
      <c r="DQ26" s="624"/>
      <c r="DR26" s="624"/>
      <c r="DS26" s="624"/>
      <c r="DT26" s="624"/>
      <c r="DU26" s="624"/>
      <c r="DV26" s="625"/>
      <c r="DW26" s="628" t="s">
        <v>121</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65314</v>
      </c>
      <c r="S27" s="624"/>
      <c r="T27" s="624"/>
      <c r="U27" s="624"/>
      <c r="V27" s="624"/>
      <c r="W27" s="624"/>
      <c r="X27" s="624"/>
      <c r="Y27" s="625"/>
      <c r="Z27" s="626">
        <v>0.4</v>
      </c>
      <c r="AA27" s="626"/>
      <c r="AB27" s="626"/>
      <c r="AC27" s="626"/>
      <c r="AD27" s="627" t="s">
        <v>121</v>
      </c>
      <c r="AE27" s="627"/>
      <c r="AF27" s="627"/>
      <c r="AG27" s="627"/>
      <c r="AH27" s="627"/>
      <c r="AI27" s="627"/>
      <c r="AJ27" s="627"/>
      <c r="AK27" s="627"/>
      <c r="AL27" s="628" t="s">
        <v>121</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3038854</v>
      </c>
      <c r="BH27" s="624"/>
      <c r="BI27" s="624"/>
      <c r="BJ27" s="624"/>
      <c r="BK27" s="624"/>
      <c r="BL27" s="624"/>
      <c r="BM27" s="624"/>
      <c r="BN27" s="625"/>
      <c r="BO27" s="626">
        <v>100</v>
      </c>
      <c r="BP27" s="626"/>
      <c r="BQ27" s="626"/>
      <c r="BR27" s="626"/>
      <c r="BS27" s="627">
        <v>38812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3188005</v>
      </c>
      <c r="CS27" s="656"/>
      <c r="CT27" s="656"/>
      <c r="CU27" s="656"/>
      <c r="CV27" s="656"/>
      <c r="CW27" s="656"/>
      <c r="CX27" s="656"/>
      <c r="CY27" s="657"/>
      <c r="CZ27" s="628">
        <v>18.2</v>
      </c>
      <c r="DA27" s="653"/>
      <c r="DB27" s="653"/>
      <c r="DC27" s="658"/>
      <c r="DD27" s="632">
        <v>947665</v>
      </c>
      <c r="DE27" s="656"/>
      <c r="DF27" s="656"/>
      <c r="DG27" s="656"/>
      <c r="DH27" s="656"/>
      <c r="DI27" s="656"/>
      <c r="DJ27" s="656"/>
      <c r="DK27" s="657"/>
      <c r="DL27" s="632">
        <v>620700</v>
      </c>
      <c r="DM27" s="656"/>
      <c r="DN27" s="656"/>
      <c r="DO27" s="656"/>
      <c r="DP27" s="656"/>
      <c r="DQ27" s="656"/>
      <c r="DR27" s="656"/>
      <c r="DS27" s="656"/>
      <c r="DT27" s="656"/>
      <c r="DU27" s="656"/>
      <c r="DV27" s="657"/>
      <c r="DW27" s="628">
        <v>7.2</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101162</v>
      </c>
      <c r="S28" s="624"/>
      <c r="T28" s="624"/>
      <c r="U28" s="624"/>
      <c r="V28" s="624"/>
      <c r="W28" s="624"/>
      <c r="X28" s="624"/>
      <c r="Y28" s="625"/>
      <c r="Z28" s="626">
        <v>0.6</v>
      </c>
      <c r="AA28" s="626"/>
      <c r="AB28" s="626"/>
      <c r="AC28" s="626"/>
      <c r="AD28" s="627">
        <v>18838</v>
      </c>
      <c r="AE28" s="627"/>
      <c r="AF28" s="627"/>
      <c r="AG28" s="627"/>
      <c r="AH28" s="627"/>
      <c r="AI28" s="627"/>
      <c r="AJ28" s="627"/>
      <c r="AK28" s="627"/>
      <c r="AL28" s="628">
        <v>0.2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1552082</v>
      </c>
      <c r="CS28" s="624"/>
      <c r="CT28" s="624"/>
      <c r="CU28" s="624"/>
      <c r="CV28" s="624"/>
      <c r="CW28" s="624"/>
      <c r="CX28" s="624"/>
      <c r="CY28" s="625"/>
      <c r="CZ28" s="628">
        <v>8.9</v>
      </c>
      <c r="DA28" s="653"/>
      <c r="DB28" s="653"/>
      <c r="DC28" s="658"/>
      <c r="DD28" s="632">
        <v>1537077</v>
      </c>
      <c r="DE28" s="624"/>
      <c r="DF28" s="624"/>
      <c r="DG28" s="624"/>
      <c r="DH28" s="624"/>
      <c r="DI28" s="624"/>
      <c r="DJ28" s="624"/>
      <c r="DK28" s="625"/>
      <c r="DL28" s="632">
        <v>1537077</v>
      </c>
      <c r="DM28" s="624"/>
      <c r="DN28" s="624"/>
      <c r="DO28" s="624"/>
      <c r="DP28" s="624"/>
      <c r="DQ28" s="624"/>
      <c r="DR28" s="624"/>
      <c r="DS28" s="624"/>
      <c r="DT28" s="624"/>
      <c r="DU28" s="624"/>
      <c r="DV28" s="625"/>
      <c r="DW28" s="628">
        <v>17.899999999999999</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32980</v>
      </c>
      <c r="S29" s="624"/>
      <c r="T29" s="624"/>
      <c r="U29" s="624"/>
      <c r="V29" s="624"/>
      <c r="W29" s="624"/>
      <c r="X29" s="624"/>
      <c r="Y29" s="625"/>
      <c r="Z29" s="626">
        <v>0.2</v>
      </c>
      <c r="AA29" s="626"/>
      <c r="AB29" s="626"/>
      <c r="AC29" s="626"/>
      <c r="AD29" s="627" t="s">
        <v>121</v>
      </c>
      <c r="AE29" s="627"/>
      <c r="AF29" s="627"/>
      <c r="AG29" s="627"/>
      <c r="AH29" s="627"/>
      <c r="AI29" s="627"/>
      <c r="AJ29" s="627"/>
      <c r="AK29" s="627"/>
      <c r="AL29" s="628" t="s">
        <v>121</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1551770</v>
      </c>
      <c r="CS29" s="656"/>
      <c r="CT29" s="656"/>
      <c r="CU29" s="656"/>
      <c r="CV29" s="656"/>
      <c r="CW29" s="656"/>
      <c r="CX29" s="656"/>
      <c r="CY29" s="657"/>
      <c r="CZ29" s="628">
        <v>8.9</v>
      </c>
      <c r="DA29" s="653"/>
      <c r="DB29" s="653"/>
      <c r="DC29" s="658"/>
      <c r="DD29" s="632">
        <v>1536765</v>
      </c>
      <c r="DE29" s="656"/>
      <c r="DF29" s="656"/>
      <c r="DG29" s="656"/>
      <c r="DH29" s="656"/>
      <c r="DI29" s="656"/>
      <c r="DJ29" s="656"/>
      <c r="DK29" s="657"/>
      <c r="DL29" s="632">
        <v>1536765</v>
      </c>
      <c r="DM29" s="656"/>
      <c r="DN29" s="656"/>
      <c r="DO29" s="656"/>
      <c r="DP29" s="656"/>
      <c r="DQ29" s="656"/>
      <c r="DR29" s="656"/>
      <c r="DS29" s="656"/>
      <c r="DT29" s="656"/>
      <c r="DU29" s="656"/>
      <c r="DV29" s="657"/>
      <c r="DW29" s="628">
        <v>17.8</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2666544</v>
      </c>
      <c r="S30" s="624"/>
      <c r="T30" s="624"/>
      <c r="U30" s="624"/>
      <c r="V30" s="624"/>
      <c r="W30" s="624"/>
      <c r="X30" s="624"/>
      <c r="Y30" s="625"/>
      <c r="Z30" s="626">
        <v>14.8</v>
      </c>
      <c r="AA30" s="626"/>
      <c r="AB30" s="626"/>
      <c r="AC30" s="626"/>
      <c r="AD30" s="627" t="s">
        <v>121</v>
      </c>
      <c r="AE30" s="627"/>
      <c r="AF30" s="627"/>
      <c r="AG30" s="627"/>
      <c r="AH30" s="627"/>
      <c r="AI30" s="627"/>
      <c r="AJ30" s="627"/>
      <c r="AK30" s="627"/>
      <c r="AL30" s="628" t="s">
        <v>121</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1433406</v>
      </c>
      <c r="CS30" s="624"/>
      <c r="CT30" s="624"/>
      <c r="CU30" s="624"/>
      <c r="CV30" s="624"/>
      <c r="CW30" s="624"/>
      <c r="CX30" s="624"/>
      <c r="CY30" s="625"/>
      <c r="CZ30" s="628">
        <v>8.1999999999999993</v>
      </c>
      <c r="DA30" s="653"/>
      <c r="DB30" s="653"/>
      <c r="DC30" s="658"/>
      <c r="DD30" s="632">
        <v>1418895</v>
      </c>
      <c r="DE30" s="624"/>
      <c r="DF30" s="624"/>
      <c r="DG30" s="624"/>
      <c r="DH30" s="624"/>
      <c r="DI30" s="624"/>
      <c r="DJ30" s="624"/>
      <c r="DK30" s="625"/>
      <c r="DL30" s="632">
        <v>1418895</v>
      </c>
      <c r="DM30" s="624"/>
      <c r="DN30" s="624"/>
      <c r="DO30" s="624"/>
      <c r="DP30" s="624"/>
      <c r="DQ30" s="624"/>
      <c r="DR30" s="624"/>
      <c r="DS30" s="624"/>
      <c r="DT30" s="624"/>
      <c r="DU30" s="624"/>
      <c r="DV30" s="625"/>
      <c r="DW30" s="628">
        <v>16.5</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t="s">
        <v>121</v>
      </c>
      <c r="S31" s="624"/>
      <c r="T31" s="624"/>
      <c r="U31" s="624"/>
      <c r="V31" s="624"/>
      <c r="W31" s="624"/>
      <c r="X31" s="624"/>
      <c r="Y31" s="625"/>
      <c r="Z31" s="626" t="s">
        <v>121</v>
      </c>
      <c r="AA31" s="626"/>
      <c r="AB31" s="626"/>
      <c r="AC31" s="626"/>
      <c r="AD31" s="627" t="s">
        <v>121</v>
      </c>
      <c r="AE31" s="627"/>
      <c r="AF31" s="627"/>
      <c r="AG31" s="627"/>
      <c r="AH31" s="627"/>
      <c r="AI31" s="627"/>
      <c r="AJ31" s="627"/>
      <c r="AK31" s="627"/>
      <c r="AL31" s="628" t="s">
        <v>121</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99.8</v>
      </c>
      <c r="BH31" s="667"/>
      <c r="BI31" s="667"/>
      <c r="BJ31" s="667"/>
      <c r="BK31" s="667"/>
      <c r="BL31" s="667"/>
      <c r="BM31" s="618">
        <v>99.4</v>
      </c>
      <c r="BN31" s="667"/>
      <c r="BO31" s="667"/>
      <c r="BP31" s="667"/>
      <c r="BQ31" s="668"/>
      <c r="BR31" s="670">
        <v>99.8</v>
      </c>
      <c r="BS31" s="667"/>
      <c r="BT31" s="667"/>
      <c r="BU31" s="667"/>
      <c r="BV31" s="667"/>
      <c r="BW31" s="667"/>
      <c r="BX31" s="618">
        <v>99.5</v>
      </c>
      <c r="BY31" s="667"/>
      <c r="BZ31" s="667"/>
      <c r="CA31" s="667"/>
      <c r="CB31" s="668"/>
      <c r="CD31" s="663"/>
      <c r="CE31" s="664"/>
      <c r="CF31" s="620" t="s">
        <v>300</v>
      </c>
      <c r="CG31" s="621"/>
      <c r="CH31" s="621"/>
      <c r="CI31" s="621"/>
      <c r="CJ31" s="621"/>
      <c r="CK31" s="621"/>
      <c r="CL31" s="621"/>
      <c r="CM31" s="621"/>
      <c r="CN31" s="621"/>
      <c r="CO31" s="621"/>
      <c r="CP31" s="621"/>
      <c r="CQ31" s="622"/>
      <c r="CR31" s="623">
        <v>118364</v>
      </c>
      <c r="CS31" s="656"/>
      <c r="CT31" s="656"/>
      <c r="CU31" s="656"/>
      <c r="CV31" s="656"/>
      <c r="CW31" s="656"/>
      <c r="CX31" s="656"/>
      <c r="CY31" s="657"/>
      <c r="CZ31" s="628">
        <v>0.7</v>
      </c>
      <c r="DA31" s="653"/>
      <c r="DB31" s="653"/>
      <c r="DC31" s="658"/>
      <c r="DD31" s="632">
        <v>117870</v>
      </c>
      <c r="DE31" s="656"/>
      <c r="DF31" s="656"/>
      <c r="DG31" s="656"/>
      <c r="DH31" s="656"/>
      <c r="DI31" s="656"/>
      <c r="DJ31" s="656"/>
      <c r="DK31" s="657"/>
      <c r="DL31" s="632">
        <v>117870</v>
      </c>
      <c r="DM31" s="656"/>
      <c r="DN31" s="656"/>
      <c r="DO31" s="656"/>
      <c r="DP31" s="656"/>
      <c r="DQ31" s="656"/>
      <c r="DR31" s="656"/>
      <c r="DS31" s="656"/>
      <c r="DT31" s="656"/>
      <c r="DU31" s="656"/>
      <c r="DV31" s="657"/>
      <c r="DW31" s="628">
        <v>1.4</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1139611</v>
      </c>
      <c r="S32" s="624"/>
      <c r="T32" s="624"/>
      <c r="U32" s="624"/>
      <c r="V32" s="624"/>
      <c r="W32" s="624"/>
      <c r="X32" s="624"/>
      <c r="Y32" s="625"/>
      <c r="Z32" s="626">
        <v>6.3</v>
      </c>
      <c r="AA32" s="626"/>
      <c r="AB32" s="626"/>
      <c r="AC32" s="626"/>
      <c r="AD32" s="627" t="s">
        <v>121</v>
      </c>
      <c r="AE32" s="627"/>
      <c r="AF32" s="627"/>
      <c r="AG32" s="627"/>
      <c r="AH32" s="627"/>
      <c r="AI32" s="627"/>
      <c r="AJ32" s="627"/>
      <c r="AK32" s="627"/>
      <c r="AL32" s="628" t="s">
        <v>121</v>
      </c>
      <c r="AM32" s="629"/>
      <c r="AN32" s="629"/>
      <c r="AO32" s="630"/>
      <c r="AP32" s="673"/>
      <c r="AQ32" s="674"/>
      <c r="AR32" s="674"/>
      <c r="AS32" s="674"/>
      <c r="AT32" s="678"/>
      <c r="AU32" s="202" t="s">
        <v>302</v>
      </c>
      <c r="AX32" s="620" t="s">
        <v>303</v>
      </c>
      <c r="AY32" s="621"/>
      <c r="AZ32" s="621"/>
      <c r="BA32" s="621"/>
      <c r="BB32" s="621"/>
      <c r="BC32" s="621"/>
      <c r="BD32" s="621"/>
      <c r="BE32" s="621"/>
      <c r="BF32" s="622"/>
      <c r="BG32" s="680">
        <v>99.8</v>
      </c>
      <c r="BH32" s="656"/>
      <c r="BI32" s="656"/>
      <c r="BJ32" s="656"/>
      <c r="BK32" s="656"/>
      <c r="BL32" s="656"/>
      <c r="BM32" s="629">
        <v>99.4</v>
      </c>
      <c r="BN32" s="656"/>
      <c r="BO32" s="656"/>
      <c r="BP32" s="656"/>
      <c r="BQ32" s="669"/>
      <c r="BR32" s="680">
        <v>99.8</v>
      </c>
      <c r="BS32" s="656"/>
      <c r="BT32" s="656"/>
      <c r="BU32" s="656"/>
      <c r="BV32" s="656"/>
      <c r="BW32" s="656"/>
      <c r="BX32" s="629">
        <v>99.4</v>
      </c>
      <c r="BY32" s="656"/>
      <c r="BZ32" s="656"/>
      <c r="CA32" s="656"/>
      <c r="CB32" s="669"/>
      <c r="CD32" s="665"/>
      <c r="CE32" s="666"/>
      <c r="CF32" s="620" t="s">
        <v>304</v>
      </c>
      <c r="CG32" s="621"/>
      <c r="CH32" s="621"/>
      <c r="CI32" s="621"/>
      <c r="CJ32" s="621"/>
      <c r="CK32" s="621"/>
      <c r="CL32" s="621"/>
      <c r="CM32" s="621"/>
      <c r="CN32" s="621"/>
      <c r="CO32" s="621"/>
      <c r="CP32" s="621"/>
      <c r="CQ32" s="622"/>
      <c r="CR32" s="623">
        <v>312</v>
      </c>
      <c r="CS32" s="624"/>
      <c r="CT32" s="624"/>
      <c r="CU32" s="624"/>
      <c r="CV32" s="624"/>
      <c r="CW32" s="624"/>
      <c r="CX32" s="624"/>
      <c r="CY32" s="625"/>
      <c r="CZ32" s="628">
        <v>0</v>
      </c>
      <c r="DA32" s="653"/>
      <c r="DB32" s="653"/>
      <c r="DC32" s="658"/>
      <c r="DD32" s="632">
        <v>312</v>
      </c>
      <c r="DE32" s="624"/>
      <c r="DF32" s="624"/>
      <c r="DG32" s="624"/>
      <c r="DH32" s="624"/>
      <c r="DI32" s="624"/>
      <c r="DJ32" s="624"/>
      <c r="DK32" s="625"/>
      <c r="DL32" s="632">
        <v>312</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46357</v>
      </c>
      <c r="S33" s="624"/>
      <c r="T33" s="624"/>
      <c r="U33" s="624"/>
      <c r="V33" s="624"/>
      <c r="W33" s="624"/>
      <c r="X33" s="624"/>
      <c r="Y33" s="625"/>
      <c r="Z33" s="626">
        <v>0.3</v>
      </c>
      <c r="AA33" s="626"/>
      <c r="AB33" s="626"/>
      <c r="AC33" s="626"/>
      <c r="AD33" s="627">
        <v>16500</v>
      </c>
      <c r="AE33" s="627"/>
      <c r="AF33" s="627"/>
      <c r="AG33" s="627"/>
      <c r="AH33" s="627"/>
      <c r="AI33" s="627"/>
      <c r="AJ33" s="627"/>
      <c r="AK33" s="627"/>
      <c r="AL33" s="628">
        <v>0.2</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99.7</v>
      </c>
      <c r="BH33" s="682"/>
      <c r="BI33" s="682"/>
      <c r="BJ33" s="682"/>
      <c r="BK33" s="682"/>
      <c r="BL33" s="682"/>
      <c r="BM33" s="683">
        <v>99.3</v>
      </c>
      <c r="BN33" s="682"/>
      <c r="BO33" s="682"/>
      <c r="BP33" s="682"/>
      <c r="BQ33" s="684"/>
      <c r="BR33" s="681">
        <v>99.8</v>
      </c>
      <c r="BS33" s="682"/>
      <c r="BT33" s="682"/>
      <c r="BU33" s="682"/>
      <c r="BV33" s="682"/>
      <c r="BW33" s="682"/>
      <c r="BX33" s="683">
        <v>99.4</v>
      </c>
      <c r="BY33" s="682"/>
      <c r="BZ33" s="682"/>
      <c r="CA33" s="682"/>
      <c r="CB33" s="684"/>
      <c r="CD33" s="620" t="s">
        <v>307</v>
      </c>
      <c r="CE33" s="621"/>
      <c r="CF33" s="621"/>
      <c r="CG33" s="621"/>
      <c r="CH33" s="621"/>
      <c r="CI33" s="621"/>
      <c r="CJ33" s="621"/>
      <c r="CK33" s="621"/>
      <c r="CL33" s="621"/>
      <c r="CM33" s="621"/>
      <c r="CN33" s="621"/>
      <c r="CO33" s="621"/>
      <c r="CP33" s="621"/>
      <c r="CQ33" s="622"/>
      <c r="CR33" s="623">
        <v>8726731</v>
      </c>
      <c r="CS33" s="656"/>
      <c r="CT33" s="656"/>
      <c r="CU33" s="656"/>
      <c r="CV33" s="656"/>
      <c r="CW33" s="656"/>
      <c r="CX33" s="656"/>
      <c r="CY33" s="657"/>
      <c r="CZ33" s="628">
        <v>49.8</v>
      </c>
      <c r="DA33" s="653"/>
      <c r="DB33" s="653"/>
      <c r="DC33" s="658"/>
      <c r="DD33" s="632">
        <v>5562683</v>
      </c>
      <c r="DE33" s="656"/>
      <c r="DF33" s="656"/>
      <c r="DG33" s="656"/>
      <c r="DH33" s="656"/>
      <c r="DI33" s="656"/>
      <c r="DJ33" s="656"/>
      <c r="DK33" s="657"/>
      <c r="DL33" s="632">
        <v>3651385</v>
      </c>
      <c r="DM33" s="656"/>
      <c r="DN33" s="656"/>
      <c r="DO33" s="656"/>
      <c r="DP33" s="656"/>
      <c r="DQ33" s="656"/>
      <c r="DR33" s="656"/>
      <c r="DS33" s="656"/>
      <c r="DT33" s="656"/>
      <c r="DU33" s="656"/>
      <c r="DV33" s="657"/>
      <c r="DW33" s="628">
        <v>42.4</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856069</v>
      </c>
      <c r="S34" s="624"/>
      <c r="T34" s="624"/>
      <c r="U34" s="624"/>
      <c r="V34" s="624"/>
      <c r="W34" s="624"/>
      <c r="X34" s="624"/>
      <c r="Y34" s="625"/>
      <c r="Z34" s="626">
        <v>4.7</v>
      </c>
      <c r="AA34" s="626"/>
      <c r="AB34" s="626"/>
      <c r="AC34" s="626"/>
      <c r="AD34" s="627" t="s">
        <v>121</v>
      </c>
      <c r="AE34" s="627"/>
      <c r="AF34" s="627"/>
      <c r="AG34" s="627"/>
      <c r="AH34" s="627"/>
      <c r="AI34" s="627"/>
      <c r="AJ34" s="627"/>
      <c r="AK34" s="627"/>
      <c r="AL34" s="628" t="s">
        <v>121</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2892324</v>
      </c>
      <c r="CS34" s="624"/>
      <c r="CT34" s="624"/>
      <c r="CU34" s="624"/>
      <c r="CV34" s="624"/>
      <c r="CW34" s="624"/>
      <c r="CX34" s="624"/>
      <c r="CY34" s="625"/>
      <c r="CZ34" s="628">
        <v>16.5</v>
      </c>
      <c r="DA34" s="653"/>
      <c r="DB34" s="653"/>
      <c r="DC34" s="658"/>
      <c r="DD34" s="632">
        <v>1737742</v>
      </c>
      <c r="DE34" s="624"/>
      <c r="DF34" s="624"/>
      <c r="DG34" s="624"/>
      <c r="DH34" s="624"/>
      <c r="DI34" s="624"/>
      <c r="DJ34" s="624"/>
      <c r="DK34" s="625"/>
      <c r="DL34" s="632">
        <v>878374</v>
      </c>
      <c r="DM34" s="624"/>
      <c r="DN34" s="624"/>
      <c r="DO34" s="624"/>
      <c r="DP34" s="624"/>
      <c r="DQ34" s="624"/>
      <c r="DR34" s="624"/>
      <c r="DS34" s="624"/>
      <c r="DT34" s="624"/>
      <c r="DU34" s="624"/>
      <c r="DV34" s="625"/>
      <c r="DW34" s="628">
        <v>10.199999999999999</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1518460</v>
      </c>
      <c r="S35" s="624"/>
      <c r="T35" s="624"/>
      <c r="U35" s="624"/>
      <c r="V35" s="624"/>
      <c r="W35" s="624"/>
      <c r="X35" s="624"/>
      <c r="Y35" s="625"/>
      <c r="Z35" s="626">
        <v>8.4</v>
      </c>
      <c r="AA35" s="626"/>
      <c r="AB35" s="626"/>
      <c r="AC35" s="626"/>
      <c r="AD35" s="627" t="s">
        <v>121</v>
      </c>
      <c r="AE35" s="627"/>
      <c r="AF35" s="627"/>
      <c r="AG35" s="627"/>
      <c r="AH35" s="627"/>
      <c r="AI35" s="627"/>
      <c r="AJ35" s="627"/>
      <c r="AK35" s="627"/>
      <c r="AL35" s="628" t="s">
        <v>121</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574631</v>
      </c>
      <c r="CS35" s="656"/>
      <c r="CT35" s="656"/>
      <c r="CU35" s="656"/>
      <c r="CV35" s="656"/>
      <c r="CW35" s="656"/>
      <c r="CX35" s="656"/>
      <c r="CY35" s="657"/>
      <c r="CZ35" s="628">
        <v>3.3</v>
      </c>
      <c r="DA35" s="653"/>
      <c r="DB35" s="653"/>
      <c r="DC35" s="658"/>
      <c r="DD35" s="632">
        <v>484077</v>
      </c>
      <c r="DE35" s="656"/>
      <c r="DF35" s="656"/>
      <c r="DG35" s="656"/>
      <c r="DH35" s="656"/>
      <c r="DI35" s="656"/>
      <c r="DJ35" s="656"/>
      <c r="DK35" s="657"/>
      <c r="DL35" s="632">
        <v>291173</v>
      </c>
      <c r="DM35" s="656"/>
      <c r="DN35" s="656"/>
      <c r="DO35" s="656"/>
      <c r="DP35" s="656"/>
      <c r="DQ35" s="656"/>
      <c r="DR35" s="656"/>
      <c r="DS35" s="656"/>
      <c r="DT35" s="656"/>
      <c r="DU35" s="656"/>
      <c r="DV35" s="657"/>
      <c r="DW35" s="628">
        <v>3.4</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618294</v>
      </c>
      <c r="S36" s="624"/>
      <c r="T36" s="624"/>
      <c r="U36" s="624"/>
      <c r="V36" s="624"/>
      <c r="W36" s="624"/>
      <c r="X36" s="624"/>
      <c r="Y36" s="625"/>
      <c r="Z36" s="626">
        <v>3.4</v>
      </c>
      <c r="AA36" s="626"/>
      <c r="AB36" s="626"/>
      <c r="AC36" s="626"/>
      <c r="AD36" s="627" t="s">
        <v>121</v>
      </c>
      <c r="AE36" s="627"/>
      <c r="AF36" s="627"/>
      <c r="AG36" s="627"/>
      <c r="AH36" s="627"/>
      <c r="AI36" s="627"/>
      <c r="AJ36" s="627"/>
      <c r="AK36" s="627"/>
      <c r="AL36" s="628" t="s">
        <v>121</v>
      </c>
      <c r="AM36" s="629"/>
      <c r="AN36" s="629"/>
      <c r="AO36" s="630"/>
      <c r="AP36" s="210"/>
      <c r="AQ36" s="689" t="s">
        <v>315</v>
      </c>
      <c r="AR36" s="690"/>
      <c r="AS36" s="690"/>
      <c r="AT36" s="690"/>
      <c r="AU36" s="690"/>
      <c r="AV36" s="690"/>
      <c r="AW36" s="690"/>
      <c r="AX36" s="690"/>
      <c r="AY36" s="691"/>
      <c r="AZ36" s="612">
        <v>2171589</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400573</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3045039</v>
      </c>
      <c r="CS36" s="624"/>
      <c r="CT36" s="624"/>
      <c r="CU36" s="624"/>
      <c r="CV36" s="624"/>
      <c r="CW36" s="624"/>
      <c r="CX36" s="624"/>
      <c r="CY36" s="625"/>
      <c r="CZ36" s="628">
        <v>17.399999999999999</v>
      </c>
      <c r="DA36" s="653"/>
      <c r="DB36" s="653"/>
      <c r="DC36" s="658"/>
      <c r="DD36" s="632">
        <v>2326457</v>
      </c>
      <c r="DE36" s="624"/>
      <c r="DF36" s="624"/>
      <c r="DG36" s="624"/>
      <c r="DH36" s="624"/>
      <c r="DI36" s="624"/>
      <c r="DJ36" s="624"/>
      <c r="DK36" s="625"/>
      <c r="DL36" s="632">
        <v>1568592</v>
      </c>
      <c r="DM36" s="624"/>
      <c r="DN36" s="624"/>
      <c r="DO36" s="624"/>
      <c r="DP36" s="624"/>
      <c r="DQ36" s="624"/>
      <c r="DR36" s="624"/>
      <c r="DS36" s="624"/>
      <c r="DT36" s="624"/>
      <c r="DU36" s="624"/>
      <c r="DV36" s="625"/>
      <c r="DW36" s="628">
        <v>18.2</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430922</v>
      </c>
      <c r="S37" s="624"/>
      <c r="T37" s="624"/>
      <c r="U37" s="624"/>
      <c r="V37" s="624"/>
      <c r="W37" s="624"/>
      <c r="X37" s="624"/>
      <c r="Y37" s="625"/>
      <c r="Z37" s="626">
        <v>2.4</v>
      </c>
      <c r="AA37" s="626"/>
      <c r="AB37" s="626"/>
      <c r="AC37" s="626"/>
      <c r="AD37" s="627">
        <v>3245</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524216</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400573</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796859</v>
      </c>
      <c r="CS37" s="656"/>
      <c r="CT37" s="656"/>
      <c r="CU37" s="656"/>
      <c r="CV37" s="656"/>
      <c r="CW37" s="656"/>
      <c r="CX37" s="656"/>
      <c r="CY37" s="657"/>
      <c r="CZ37" s="628">
        <v>4.5</v>
      </c>
      <c r="DA37" s="653"/>
      <c r="DB37" s="653"/>
      <c r="DC37" s="658"/>
      <c r="DD37" s="632">
        <v>767060</v>
      </c>
      <c r="DE37" s="656"/>
      <c r="DF37" s="656"/>
      <c r="DG37" s="656"/>
      <c r="DH37" s="656"/>
      <c r="DI37" s="656"/>
      <c r="DJ37" s="656"/>
      <c r="DK37" s="657"/>
      <c r="DL37" s="632">
        <v>733286</v>
      </c>
      <c r="DM37" s="656"/>
      <c r="DN37" s="656"/>
      <c r="DO37" s="656"/>
      <c r="DP37" s="656"/>
      <c r="DQ37" s="656"/>
      <c r="DR37" s="656"/>
      <c r="DS37" s="656"/>
      <c r="DT37" s="656"/>
      <c r="DU37" s="656"/>
      <c r="DV37" s="657"/>
      <c r="DW37" s="628">
        <v>8.5</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823259</v>
      </c>
      <c r="S38" s="624"/>
      <c r="T38" s="624"/>
      <c r="U38" s="624"/>
      <c r="V38" s="624"/>
      <c r="W38" s="624"/>
      <c r="X38" s="624"/>
      <c r="Y38" s="625"/>
      <c r="Z38" s="626">
        <v>4.5999999999999996</v>
      </c>
      <c r="AA38" s="626"/>
      <c r="AB38" s="626"/>
      <c r="AC38" s="626"/>
      <c r="AD38" s="627" t="s">
        <v>121</v>
      </c>
      <c r="AE38" s="627"/>
      <c r="AF38" s="627"/>
      <c r="AG38" s="627"/>
      <c r="AH38" s="627"/>
      <c r="AI38" s="627"/>
      <c r="AJ38" s="627"/>
      <c r="AK38" s="627"/>
      <c r="AL38" s="628" t="s">
        <v>121</v>
      </c>
      <c r="AM38" s="629"/>
      <c r="AN38" s="629"/>
      <c r="AO38" s="630"/>
      <c r="AQ38" s="686" t="s">
        <v>323</v>
      </c>
      <c r="AR38" s="687"/>
      <c r="AS38" s="687"/>
      <c r="AT38" s="687"/>
      <c r="AU38" s="687"/>
      <c r="AV38" s="687"/>
      <c r="AW38" s="687"/>
      <c r="AX38" s="687"/>
      <c r="AY38" s="688"/>
      <c r="AZ38" s="623">
        <v>519223</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2694</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1125803</v>
      </c>
      <c r="CS38" s="624"/>
      <c r="CT38" s="624"/>
      <c r="CU38" s="624"/>
      <c r="CV38" s="624"/>
      <c r="CW38" s="624"/>
      <c r="CX38" s="624"/>
      <c r="CY38" s="625"/>
      <c r="CZ38" s="628">
        <v>6.4</v>
      </c>
      <c r="DA38" s="653"/>
      <c r="DB38" s="653"/>
      <c r="DC38" s="658"/>
      <c r="DD38" s="632">
        <v>943589</v>
      </c>
      <c r="DE38" s="624"/>
      <c r="DF38" s="624"/>
      <c r="DG38" s="624"/>
      <c r="DH38" s="624"/>
      <c r="DI38" s="624"/>
      <c r="DJ38" s="624"/>
      <c r="DK38" s="625"/>
      <c r="DL38" s="632">
        <v>913246</v>
      </c>
      <c r="DM38" s="624"/>
      <c r="DN38" s="624"/>
      <c r="DO38" s="624"/>
      <c r="DP38" s="624"/>
      <c r="DQ38" s="624"/>
      <c r="DR38" s="624"/>
      <c r="DS38" s="624"/>
      <c r="DT38" s="624"/>
      <c r="DU38" s="624"/>
      <c r="DV38" s="625"/>
      <c r="DW38" s="628">
        <v>10.6</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121</v>
      </c>
      <c r="S39" s="624"/>
      <c r="T39" s="624"/>
      <c r="U39" s="624"/>
      <c r="V39" s="624"/>
      <c r="W39" s="624"/>
      <c r="X39" s="624"/>
      <c r="Y39" s="625"/>
      <c r="Z39" s="626" t="s">
        <v>121</v>
      </c>
      <c r="AA39" s="626"/>
      <c r="AB39" s="626"/>
      <c r="AC39" s="626"/>
      <c r="AD39" s="627" t="s">
        <v>121</v>
      </c>
      <c r="AE39" s="627"/>
      <c r="AF39" s="627"/>
      <c r="AG39" s="627"/>
      <c r="AH39" s="627"/>
      <c r="AI39" s="627"/>
      <c r="AJ39" s="627"/>
      <c r="AK39" s="627"/>
      <c r="AL39" s="628" t="s">
        <v>121</v>
      </c>
      <c r="AM39" s="629"/>
      <c r="AN39" s="629"/>
      <c r="AO39" s="630"/>
      <c r="AQ39" s="686" t="s">
        <v>327</v>
      </c>
      <c r="AR39" s="687"/>
      <c r="AS39" s="687"/>
      <c r="AT39" s="687"/>
      <c r="AU39" s="687"/>
      <c r="AV39" s="687"/>
      <c r="AW39" s="687"/>
      <c r="AX39" s="687"/>
      <c r="AY39" s="688"/>
      <c r="AZ39" s="623">
        <v>14720</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4003</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998934</v>
      </c>
      <c r="CS39" s="656"/>
      <c r="CT39" s="656"/>
      <c r="CU39" s="656"/>
      <c r="CV39" s="656"/>
      <c r="CW39" s="656"/>
      <c r="CX39" s="656"/>
      <c r="CY39" s="657"/>
      <c r="CZ39" s="628">
        <v>5.7</v>
      </c>
      <c r="DA39" s="653"/>
      <c r="DB39" s="653"/>
      <c r="DC39" s="658"/>
      <c r="DD39" s="632">
        <v>70818</v>
      </c>
      <c r="DE39" s="656"/>
      <c r="DF39" s="656"/>
      <c r="DG39" s="656"/>
      <c r="DH39" s="656"/>
      <c r="DI39" s="656"/>
      <c r="DJ39" s="656"/>
      <c r="DK39" s="657"/>
      <c r="DL39" s="632" t="s">
        <v>121</v>
      </c>
      <c r="DM39" s="656"/>
      <c r="DN39" s="656"/>
      <c r="DO39" s="656"/>
      <c r="DP39" s="656"/>
      <c r="DQ39" s="656"/>
      <c r="DR39" s="656"/>
      <c r="DS39" s="656"/>
      <c r="DT39" s="656"/>
      <c r="DU39" s="656"/>
      <c r="DV39" s="657"/>
      <c r="DW39" s="628" t="s">
        <v>121</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25959</v>
      </c>
      <c r="S40" s="624"/>
      <c r="T40" s="624"/>
      <c r="U40" s="624"/>
      <c r="V40" s="624"/>
      <c r="W40" s="624"/>
      <c r="X40" s="624"/>
      <c r="Y40" s="625"/>
      <c r="Z40" s="626">
        <v>0.1</v>
      </c>
      <c r="AA40" s="626"/>
      <c r="AB40" s="626"/>
      <c r="AC40" s="626"/>
      <c r="AD40" s="627" t="s">
        <v>121</v>
      </c>
      <c r="AE40" s="627"/>
      <c r="AF40" s="627"/>
      <c r="AG40" s="627"/>
      <c r="AH40" s="627"/>
      <c r="AI40" s="627"/>
      <c r="AJ40" s="627"/>
      <c r="AK40" s="627"/>
      <c r="AL40" s="628" t="s">
        <v>121</v>
      </c>
      <c r="AM40" s="629"/>
      <c r="AN40" s="629"/>
      <c r="AO40" s="630"/>
      <c r="AQ40" s="686" t="s">
        <v>331</v>
      </c>
      <c r="AR40" s="687"/>
      <c r="AS40" s="687"/>
      <c r="AT40" s="687"/>
      <c r="AU40" s="687"/>
      <c r="AV40" s="687"/>
      <c r="AW40" s="687"/>
      <c r="AX40" s="687"/>
      <c r="AY40" s="688"/>
      <c r="AZ40" s="623">
        <v>2347</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110</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90000</v>
      </c>
      <c r="CS40" s="624"/>
      <c r="CT40" s="624"/>
      <c r="CU40" s="624"/>
      <c r="CV40" s="624"/>
      <c r="CW40" s="624"/>
      <c r="CX40" s="624"/>
      <c r="CY40" s="625"/>
      <c r="CZ40" s="628">
        <v>0.5</v>
      </c>
      <c r="DA40" s="653"/>
      <c r="DB40" s="653"/>
      <c r="DC40" s="658"/>
      <c r="DD40" s="632" t="s">
        <v>121</v>
      </c>
      <c r="DE40" s="624"/>
      <c r="DF40" s="624"/>
      <c r="DG40" s="624"/>
      <c r="DH40" s="624"/>
      <c r="DI40" s="624"/>
      <c r="DJ40" s="624"/>
      <c r="DK40" s="625"/>
      <c r="DL40" s="632" t="s">
        <v>121</v>
      </c>
      <c r="DM40" s="624"/>
      <c r="DN40" s="624"/>
      <c r="DO40" s="624"/>
      <c r="DP40" s="624"/>
      <c r="DQ40" s="624"/>
      <c r="DR40" s="624"/>
      <c r="DS40" s="624"/>
      <c r="DT40" s="624"/>
      <c r="DU40" s="624"/>
      <c r="DV40" s="625"/>
      <c r="DW40" s="628" t="s">
        <v>121</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18025551</v>
      </c>
      <c r="S41" s="696"/>
      <c r="T41" s="696"/>
      <c r="U41" s="696"/>
      <c r="V41" s="696"/>
      <c r="W41" s="696"/>
      <c r="X41" s="696"/>
      <c r="Y41" s="700"/>
      <c r="Z41" s="701">
        <v>100</v>
      </c>
      <c r="AA41" s="701"/>
      <c r="AB41" s="701"/>
      <c r="AC41" s="701"/>
      <c r="AD41" s="702">
        <v>8584917</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188363</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121</v>
      </c>
      <c r="CS41" s="656"/>
      <c r="CT41" s="656"/>
      <c r="CU41" s="656"/>
      <c r="CV41" s="656"/>
      <c r="CW41" s="656"/>
      <c r="CX41" s="656"/>
      <c r="CY41" s="657"/>
      <c r="CZ41" s="628" t="s">
        <v>121</v>
      </c>
      <c r="DA41" s="653"/>
      <c r="DB41" s="653"/>
      <c r="DC41" s="658"/>
      <c r="DD41" s="632" t="s">
        <v>121</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922720</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411</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1352423</v>
      </c>
      <c r="CS42" s="656"/>
      <c r="CT42" s="656"/>
      <c r="CU42" s="656"/>
      <c r="CV42" s="656"/>
      <c r="CW42" s="656"/>
      <c r="CX42" s="656"/>
      <c r="CY42" s="657"/>
      <c r="CZ42" s="628">
        <v>7.7</v>
      </c>
      <c r="DA42" s="653"/>
      <c r="DB42" s="653"/>
      <c r="DC42" s="658"/>
      <c r="DD42" s="632">
        <v>176908</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v>42919</v>
      </c>
      <c r="CS43" s="656"/>
      <c r="CT43" s="656"/>
      <c r="CU43" s="656"/>
      <c r="CV43" s="656"/>
      <c r="CW43" s="656"/>
      <c r="CX43" s="656"/>
      <c r="CY43" s="657"/>
      <c r="CZ43" s="628">
        <v>0.2</v>
      </c>
      <c r="DA43" s="653"/>
      <c r="DB43" s="653"/>
      <c r="DC43" s="658"/>
      <c r="DD43" s="632">
        <v>9531</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1187925</v>
      </c>
      <c r="CS44" s="624"/>
      <c r="CT44" s="624"/>
      <c r="CU44" s="624"/>
      <c r="CV44" s="624"/>
      <c r="CW44" s="624"/>
      <c r="CX44" s="624"/>
      <c r="CY44" s="625"/>
      <c r="CZ44" s="628">
        <v>6.8</v>
      </c>
      <c r="DA44" s="629"/>
      <c r="DB44" s="629"/>
      <c r="DC44" s="635"/>
      <c r="DD44" s="632">
        <v>143512</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575541</v>
      </c>
      <c r="CS45" s="656"/>
      <c r="CT45" s="656"/>
      <c r="CU45" s="656"/>
      <c r="CV45" s="656"/>
      <c r="CW45" s="656"/>
      <c r="CX45" s="656"/>
      <c r="CY45" s="657"/>
      <c r="CZ45" s="628">
        <v>3.3</v>
      </c>
      <c r="DA45" s="653"/>
      <c r="DB45" s="653"/>
      <c r="DC45" s="658"/>
      <c r="DD45" s="632">
        <v>27230</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348</v>
      </c>
      <c r="CG46" s="621"/>
      <c r="CH46" s="621"/>
      <c r="CI46" s="621"/>
      <c r="CJ46" s="621"/>
      <c r="CK46" s="621"/>
      <c r="CL46" s="621"/>
      <c r="CM46" s="621"/>
      <c r="CN46" s="621"/>
      <c r="CO46" s="621"/>
      <c r="CP46" s="621"/>
      <c r="CQ46" s="622"/>
      <c r="CR46" s="623">
        <v>490140</v>
      </c>
      <c r="CS46" s="624"/>
      <c r="CT46" s="624"/>
      <c r="CU46" s="624"/>
      <c r="CV46" s="624"/>
      <c r="CW46" s="624"/>
      <c r="CX46" s="624"/>
      <c r="CY46" s="625"/>
      <c r="CZ46" s="628">
        <v>2.8</v>
      </c>
      <c r="DA46" s="629"/>
      <c r="DB46" s="629"/>
      <c r="DC46" s="635"/>
      <c r="DD46" s="632">
        <v>115138</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349</v>
      </c>
      <c r="CG47" s="621"/>
      <c r="CH47" s="621"/>
      <c r="CI47" s="621"/>
      <c r="CJ47" s="621"/>
      <c r="CK47" s="621"/>
      <c r="CL47" s="621"/>
      <c r="CM47" s="621"/>
      <c r="CN47" s="621"/>
      <c r="CO47" s="621"/>
      <c r="CP47" s="621"/>
      <c r="CQ47" s="622"/>
      <c r="CR47" s="623">
        <v>164498</v>
      </c>
      <c r="CS47" s="656"/>
      <c r="CT47" s="656"/>
      <c r="CU47" s="656"/>
      <c r="CV47" s="656"/>
      <c r="CW47" s="656"/>
      <c r="CX47" s="656"/>
      <c r="CY47" s="657"/>
      <c r="CZ47" s="628">
        <v>0.9</v>
      </c>
      <c r="DA47" s="653"/>
      <c r="DB47" s="653"/>
      <c r="DC47" s="658"/>
      <c r="DD47" s="632">
        <v>33396</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350</v>
      </c>
      <c r="CG48" s="621"/>
      <c r="CH48" s="621"/>
      <c r="CI48" s="621"/>
      <c r="CJ48" s="621"/>
      <c r="CK48" s="621"/>
      <c r="CL48" s="621"/>
      <c r="CM48" s="621"/>
      <c r="CN48" s="621"/>
      <c r="CO48" s="621"/>
      <c r="CP48" s="621"/>
      <c r="CQ48" s="622"/>
      <c r="CR48" s="623" t="s">
        <v>121</v>
      </c>
      <c r="CS48" s="624"/>
      <c r="CT48" s="624"/>
      <c r="CU48" s="624"/>
      <c r="CV48" s="624"/>
      <c r="CW48" s="624"/>
      <c r="CX48" s="624"/>
      <c r="CY48" s="625"/>
      <c r="CZ48" s="628" t="s">
        <v>121</v>
      </c>
      <c r="DA48" s="629"/>
      <c r="DB48" s="629"/>
      <c r="DC48" s="635"/>
      <c r="DD48" s="632" t="s">
        <v>121</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4" t="s">
        <v>351</v>
      </c>
      <c r="CE49" s="645"/>
      <c r="CF49" s="645"/>
      <c r="CG49" s="645"/>
      <c r="CH49" s="645"/>
      <c r="CI49" s="645"/>
      <c r="CJ49" s="645"/>
      <c r="CK49" s="645"/>
      <c r="CL49" s="645"/>
      <c r="CM49" s="645"/>
      <c r="CN49" s="645"/>
      <c r="CO49" s="645"/>
      <c r="CP49" s="645"/>
      <c r="CQ49" s="646"/>
      <c r="CR49" s="695">
        <v>17531344</v>
      </c>
      <c r="CS49" s="682"/>
      <c r="CT49" s="682"/>
      <c r="CU49" s="682"/>
      <c r="CV49" s="682"/>
      <c r="CW49" s="682"/>
      <c r="CX49" s="682"/>
      <c r="CY49" s="711"/>
      <c r="CZ49" s="703">
        <v>100</v>
      </c>
      <c r="DA49" s="712"/>
      <c r="DB49" s="712"/>
      <c r="DC49" s="713"/>
      <c r="DD49" s="714">
        <v>10604895</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Zwut4ao0hY7StvxH5nDr717o7WFNOni7wdDYghlYdvYVDPj9RevdoS5VyH4YFTwwMksEtdDe22xRJqrpi+uLNQ==" saltValue="9Tw3SLB1m5vWazxfIjeSx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ageMargins left="0.59055118110236227" right="0" top="0.59055118110236227" bottom="0.59055118110236227" header="0.39370078740157483" footer="0.39370078740157483"/>
  <pageSetup paperSize="9" scale="6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85" zoomScaleNormal="8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17824</v>
      </c>
      <c r="R7" s="753"/>
      <c r="S7" s="753"/>
      <c r="T7" s="753"/>
      <c r="U7" s="753"/>
      <c r="V7" s="753">
        <v>17330</v>
      </c>
      <c r="W7" s="753"/>
      <c r="X7" s="753"/>
      <c r="Y7" s="753"/>
      <c r="Z7" s="753"/>
      <c r="AA7" s="753">
        <v>494</v>
      </c>
      <c r="AB7" s="753"/>
      <c r="AC7" s="753"/>
      <c r="AD7" s="753"/>
      <c r="AE7" s="754"/>
      <c r="AF7" s="755">
        <v>432</v>
      </c>
      <c r="AG7" s="756"/>
      <c r="AH7" s="756"/>
      <c r="AI7" s="756"/>
      <c r="AJ7" s="757"/>
      <c r="AK7" s="758">
        <v>1257</v>
      </c>
      <c r="AL7" s="759"/>
      <c r="AM7" s="759"/>
      <c r="AN7" s="759"/>
      <c r="AO7" s="759"/>
      <c r="AP7" s="759">
        <v>24207</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558</v>
      </c>
      <c r="BT7" s="747"/>
      <c r="BU7" s="747"/>
      <c r="BV7" s="747"/>
      <c r="BW7" s="747"/>
      <c r="BX7" s="747"/>
      <c r="BY7" s="747"/>
      <c r="BZ7" s="747"/>
      <c r="CA7" s="747"/>
      <c r="CB7" s="747"/>
      <c r="CC7" s="747"/>
      <c r="CD7" s="747"/>
      <c r="CE7" s="747"/>
      <c r="CF7" s="747"/>
      <c r="CG7" s="762"/>
      <c r="CH7" s="743">
        <v>4</v>
      </c>
      <c r="CI7" s="744"/>
      <c r="CJ7" s="744"/>
      <c r="CK7" s="744"/>
      <c r="CL7" s="745"/>
      <c r="CM7" s="743">
        <v>33</v>
      </c>
      <c r="CN7" s="744"/>
      <c r="CO7" s="744"/>
      <c r="CP7" s="744"/>
      <c r="CQ7" s="745"/>
      <c r="CR7" s="743">
        <v>3</v>
      </c>
      <c r="CS7" s="744"/>
      <c r="CT7" s="744"/>
      <c r="CU7" s="744"/>
      <c r="CV7" s="745"/>
      <c r="CW7" s="743" t="s">
        <v>550</v>
      </c>
      <c r="CX7" s="744"/>
      <c r="CY7" s="744"/>
      <c r="CZ7" s="744"/>
      <c r="DA7" s="745"/>
      <c r="DB7" s="743" t="s">
        <v>550</v>
      </c>
      <c r="DC7" s="744"/>
      <c r="DD7" s="744"/>
      <c r="DE7" s="744"/>
      <c r="DF7" s="745"/>
      <c r="DG7" s="743" t="s">
        <v>550</v>
      </c>
      <c r="DH7" s="744"/>
      <c r="DI7" s="744"/>
      <c r="DJ7" s="744"/>
      <c r="DK7" s="745"/>
      <c r="DL7" s="743" t="s">
        <v>550</v>
      </c>
      <c r="DM7" s="744"/>
      <c r="DN7" s="744"/>
      <c r="DO7" s="744"/>
      <c r="DP7" s="745"/>
      <c r="DQ7" s="743" t="s">
        <v>550</v>
      </c>
      <c r="DR7" s="744"/>
      <c r="DS7" s="744"/>
      <c r="DT7" s="744"/>
      <c r="DU7" s="745"/>
      <c r="DV7" s="746"/>
      <c r="DW7" s="747"/>
      <c r="DX7" s="747"/>
      <c r="DY7" s="747"/>
      <c r="DZ7" s="748"/>
      <c r="EA7" s="222"/>
    </row>
    <row r="8" spans="1:131" s="223" customFormat="1" ht="26.25" customHeight="1" x14ac:dyDescent="0.15">
      <c r="A8" s="226">
        <v>2</v>
      </c>
      <c r="B8" s="780" t="s">
        <v>375</v>
      </c>
      <c r="C8" s="781"/>
      <c r="D8" s="781"/>
      <c r="E8" s="781"/>
      <c r="F8" s="781"/>
      <c r="G8" s="781"/>
      <c r="H8" s="781"/>
      <c r="I8" s="781"/>
      <c r="J8" s="781"/>
      <c r="K8" s="781"/>
      <c r="L8" s="781"/>
      <c r="M8" s="781"/>
      <c r="N8" s="781"/>
      <c r="O8" s="781"/>
      <c r="P8" s="782"/>
      <c r="Q8" s="783">
        <v>287</v>
      </c>
      <c r="R8" s="784"/>
      <c r="S8" s="784"/>
      <c r="T8" s="784"/>
      <c r="U8" s="784"/>
      <c r="V8" s="784">
        <v>287</v>
      </c>
      <c r="W8" s="784"/>
      <c r="X8" s="784"/>
      <c r="Y8" s="784"/>
      <c r="Z8" s="784"/>
      <c r="AA8" s="784" t="s">
        <v>571</v>
      </c>
      <c r="AB8" s="784"/>
      <c r="AC8" s="784"/>
      <c r="AD8" s="784"/>
      <c r="AE8" s="785"/>
      <c r="AF8" s="786" t="s">
        <v>121</v>
      </c>
      <c r="AG8" s="787"/>
      <c r="AH8" s="787"/>
      <c r="AI8" s="787"/>
      <c r="AJ8" s="788"/>
      <c r="AK8" s="769">
        <v>206</v>
      </c>
      <c r="AL8" s="770"/>
      <c r="AM8" s="770"/>
      <c r="AN8" s="770"/>
      <c r="AO8" s="770"/>
      <c r="AP8" s="770" t="s">
        <v>550</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559</v>
      </c>
      <c r="BT8" s="774"/>
      <c r="BU8" s="774"/>
      <c r="BV8" s="774"/>
      <c r="BW8" s="774"/>
      <c r="BX8" s="774"/>
      <c r="BY8" s="774"/>
      <c r="BZ8" s="774"/>
      <c r="CA8" s="774"/>
      <c r="CB8" s="774"/>
      <c r="CC8" s="774"/>
      <c r="CD8" s="774"/>
      <c r="CE8" s="774"/>
      <c r="CF8" s="774"/>
      <c r="CG8" s="775"/>
      <c r="CH8" s="776">
        <v>0</v>
      </c>
      <c r="CI8" s="777"/>
      <c r="CJ8" s="777"/>
      <c r="CK8" s="777"/>
      <c r="CL8" s="778"/>
      <c r="CM8" s="776">
        <v>53</v>
      </c>
      <c r="CN8" s="777"/>
      <c r="CO8" s="777"/>
      <c r="CP8" s="777"/>
      <c r="CQ8" s="778"/>
      <c r="CR8" s="776">
        <v>50</v>
      </c>
      <c r="CS8" s="777"/>
      <c r="CT8" s="777"/>
      <c r="CU8" s="777"/>
      <c r="CV8" s="778"/>
      <c r="CW8" s="776" t="s">
        <v>550</v>
      </c>
      <c r="CX8" s="777"/>
      <c r="CY8" s="777"/>
      <c r="CZ8" s="777"/>
      <c r="DA8" s="778"/>
      <c r="DB8" s="776" t="s">
        <v>550</v>
      </c>
      <c r="DC8" s="777"/>
      <c r="DD8" s="777"/>
      <c r="DE8" s="777"/>
      <c r="DF8" s="778"/>
      <c r="DG8" s="776" t="s">
        <v>550</v>
      </c>
      <c r="DH8" s="777"/>
      <c r="DI8" s="777"/>
      <c r="DJ8" s="777"/>
      <c r="DK8" s="778"/>
      <c r="DL8" s="776" t="s">
        <v>550</v>
      </c>
      <c r="DM8" s="777"/>
      <c r="DN8" s="777"/>
      <c r="DO8" s="777"/>
      <c r="DP8" s="778"/>
      <c r="DQ8" s="776" t="s">
        <v>550</v>
      </c>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560</v>
      </c>
      <c r="BT9" s="774"/>
      <c r="BU9" s="774"/>
      <c r="BV9" s="774"/>
      <c r="BW9" s="774"/>
      <c r="BX9" s="774"/>
      <c r="BY9" s="774"/>
      <c r="BZ9" s="774"/>
      <c r="CA9" s="774"/>
      <c r="CB9" s="774"/>
      <c r="CC9" s="774"/>
      <c r="CD9" s="774"/>
      <c r="CE9" s="774"/>
      <c r="CF9" s="774"/>
      <c r="CG9" s="775"/>
      <c r="CH9" s="776">
        <v>24</v>
      </c>
      <c r="CI9" s="777"/>
      <c r="CJ9" s="777"/>
      <c r="CK9" s="777"/>
      <c r="CL9" s="778"/>
      <c r="CM9" s="776">
        <v>109</v>
      </c>
      <c r="CN9" s="777"/>
      <c r="CO9" s="777"/>
      <c r="CP9" s="777"/>
      <c r="CQ9" s="778"/>
      <c r="CR9" s="776">
        <v>44</v>
      </c>
      <c r="CS9" s="777"/>
      <c r="CT9" s="777"/>
      <c r="CU9" s="777"/>
      <c r="CV9" s="778"/>
      <c r="CW9" s="776" t="s">
        <v>550</v>
      </c>
      <c r="CX9" s="777"/>
      <c r="CY9" s="777"/>
      <c r="CZ9" s="777"/>
      <c r="DA9" s="778"/>
      <c r="DB9" s="776" t="s">
        <v>550</v>
      </c>
      <c r="DC9" s="777"/>
      <c r="DD9" s="777"/>
      <c r="DE9" s="777"/>
      <c r="DF9" s="778"/>
      <c r="DG9" s="776" t="s">
        <v>550</v>
      </c>
      <c r="DH9" s="777"/>
      <c r="DI9" s="777"/>
      <c r="DJ9" s="777"/>
      <c r="DK9" s="778"/>
      <c r="DL9" s="776" t="s">
        <v>550</v>
      </c>
      <c r="DM9" s="777"/>
      <c r="DN9" s="777"/>
      <c r="DO9" s="777"/>
      <c r="DP9" s="778"/>
      <c r="DQ9" s="776" t="s">
        <v>550</v>
      </c>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t="s">
        <v>561</v>
      </c>
      <c r="BT10" s="774"/>
      <c r="BU10" s="774"/>
      <c r="BV10" s="774"/>
      <c r="BW10" s="774"/>
      <c r="BX10" s="774"/>
      <c r="BY10" s="774"/>
      <c r="BZ10" s="774"/>
      <c r="CA10" s="774"/>
      <c r="CB10" s="774"/>
      <c r="CC10" s="774"/>
      <c r="CD10" s="774"/>
      <c r="CE10" s="774"/>
      <c r="CF10" s="774"/>
      <c r="CG10" s="775"/>
      <c r="CH10" s="776">
        <v>-99</v>
      </c>
      <c r="CI10" s="777"/>
      <c r="CJ10" s="777"/>
      <c r="CK10" s="777"/>
      <c r="CL10" s="778"/>
      <c r="CM10" s="776">
        <v>917</v>
      </c>
      <c r="CN10" s="777"/>
      <c r="CO10" s="777"/>
      <c r="CP10" s="777"/>
      <c r="CQ10" s="778"/>
      <c r="CR10" s="776">
        <v>4</v>
      </c>
      <c r="CS10" s="777"/>
      <c r="CT10" s="777"/>
      <c r="CU10" s="777"/>
      <c r="CV10" s="778"/>
      <c r="CW10" s="776">
        <v>48</v>
      </c>
      <c r="CX10" s="777"/>
      <c r="CY10" s="777"/>
      <c r="CZ10" s="777"/>
      <c r="DA10" s="778"/>
      <c r="DB10" s="776" t="s">
        <v>550</v>
      </c>
      <c r="DC10" s="777"/>
      <c r="DD10" s="777"/>
      <c r="DE10" s="777"/>
      <c r="DF10" s="778"/>
      <c r="DG10" s="776" t="s">
        <v>550</v>
      </c>
      <c r="DH10" s="777"/>
      <c r="DI10" s="777"/>
      <c r="DJ10" s="777"/>
      <c r="DK10" s="778"/>
      <c r="DL10" s="776" t="s">
        <v>550</v>
      </c>
      <c r="DM10" s="777"/>
      <c r="DN10" s="777"/>
      <c r="DO10" s="777"/>
      <c r="DP10" s="778"/>
      <c r="DQ10" s="776" t="s">
        <v>550</v>
      </c>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t="s">
        <v>565</v>
      </c>
      <c r="BS11" s="773" t="s">
        <v>562</v>
      </c>
      <c r="BT11" s="774"/>
      <c r="BU11" s="774"/>
      <c r="BV11" s="774"/>
      <c r="BW11" s="774"/>
      <c r="BX11" s="774"/>
      <c r="BY11" s="774"/>
      <c r="BZ11" s="774"/>
      <c r="CA11" s="774"/>
      <c r="CB11" s="774"/>
      <c r="CC11" s="774"/>
      <c r="CD11" s="774"/>
      <c r="CE11" s="774"/>
      <c r="CF11" s="774"/>
      <c r="CG11" s="775"/>
      <c r="CH11" s="776">
        <v>-89</v>
      </c>
      <c r="CI11" s="777"/>
      <c r="CJ11" s="777"/>
      <c r="CK11" s="777"/>
      <c r="CL11" s="778"/>
      <c r="CM11" s="776">
        <v>-279</v>
      </c>
      <c r="CN11" s="777"/>
      <c r="CO11" s="777"/>
      <c r="CP11" s="777"/>
      <c r="CQ11" s="778"/>
      <c r="CR11" s="776">
        <v>10</v>
      </c>
      <c r="CS11" s="777"/>
      <c r="CT11" s="777"/>
      <c r="CU11" s="777"/>
      <c r="CV11" s="778"/>
      <c r="CW11" s="776">
        <v>44</v>
      </c>
      <c r="CX11" s="777"/>
      <c r="CY11" s="777"/>
      <c r="CZ11" s="777"/>
      <c r="DA11" s="778"/>
      <c r="DB11" s="776" t="s">
        <v>550</v>
      </c>
      <c r="DC11" s="777"/>
      <c r="DD11" s="777"/>
      <c r="DE11" s="777"/>
      <c r="DF11" s="778"/>
      <c r="DG11" s="776" t="s">
        <v>550</v>
      </c>
      <c r="DH11" s="777"/>
      <c r="DI11" s="777"/>
      <c r="DJ11" s="777"/>
      <c r="DK11" s="778"/>
      <c r="DL11" s="776">
        <v>150</v>
      </c>
      <c r="DM11" s="777"/>
      <c r="DN11" s="777"/>
      <c r="DO11" s="777"/>
      <c r="DP11" s="778"/>
      <c r="DQ11" s="776" t="s">
        <v>550</v>
      </c>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t="s">
        <v>563</v>
      </c>
      <c r="BT12" s="774"/>
      <c r="BU12" s="774"/>
      <c r="BV12" s="774"/>
      <c r="BW12" s="774"/>
      <c r="BX12" s="774"/>
      <c r="BY12" s="774"/>
      <c r="BZ12" s="774"/>
      <c r="CA12" s="774"/>
      <c r="CB12" s="774"/>
      <c r="CC12" s="774"/>
      <c r="CD12" s="774"/>
      <c r="CE12" s="774"/>
      <c r="CF12" s="774"/>
      <c r="CG12" s="775"/>
      <c r="CH12" s="776" t="s">
        <v>564</v>
      </c>
      <c r="CI12" s="777"/>
      <c r="CJ12" s="777"/>
      <c r="CK12" s="777"/>
      <c r="CL12" s="778"/>
      <c r="CM12" s="776">
        <v>22</v>
      </c>
      <c r="CN12" s="777"/>
      <c r="CO12" s="777"/>
      <c r="CP12" s="777"/>
      <c r="CQ12" s="778"/>
      <c r="CR12" s="776">
        <v>60</v>
      </c>
      <c r="CS12" s="777"/>
      <c r="CT12" s="777"/>
      <c r="CU12" s="777"/>
      <c r="CV12" s="778"/>
      <c r="CW12" s="776">
        <v>178</v>
      </c>
      <c r="CX12" s="777"/>
      <c r="CY12" s="777"/>
      <c r="CZ12" s="777"/>
      <c r="DA12" s="778"/>
      <c r="DB12" s="776" t="s">
        <v>550</v>
      </c>
      <c r="DC12" s="777"/>
      <c r="DD12" s="777"/>
      <c r="DE12" s="777"/>
      <c r="DF12" s="778"/>
      <c r="DG12" s="776" t="s">
        <v>550</v>
      </c>
      <c r="DH12" s="777"/>
      <c r="DI12" s="777"/>
      <c r="DJ12" s="777"/>
      <c r="DK12" s="778"/>
      <c r="DL12" s="776" t="s">
        <v>550</v>
      </c>
      <c r="DM12" s="777"/>
      <c r="DN12" s="777"/>
      <c r="DO12" s="777"/>
      <c r="DP12" s="778"/>
      <c r="DQ12" s="776" t="s">
        <v>550</v>
      </c>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v>18078</v>
      </c>
      <c r="R23" s="793"/>
      <c r="S23" s="793"/>
      <c r="T23" s="793"/>
      <c r="U23" s="793"/>
      <c r="V23" s="793">
        <v>17584</v>
      </c>
      <c r="W23" s="793"/>
      <c r="X23" s="793"/>
      <c r="Y23" s="793"/>
      <c r="Z23" s="793"/>
      <c r="AA23" s="793">
        <v>494</v>
      </c>
      <c r="AB23" s="793"/>
      <c r="AC23" s="793"/>
      <c r="AD23" s="793"/>
      <c r="AE23" s="794"/>
      <c r="AF23" s="795">
        <v>432</v>
      </c>
      <c r="AG23" s="793"/>
      <c r="AH23" s="793"/>
      <c r="AI23" s="793"/>
      <c r="AJ23" s="796"/>
      <c r="AK23" s="797"/>
      <c r="AL23" s="798"/>
      <c r="AM23" s="798"/>
      <c r="AN23" s="798"/>
      <c r="AO23" s="798"/>
      <c r="AP23" s="793">
        <v>24207</v>
      </c>
      <c r="AQ23" s="793"/>
      <c r="AR23" s="793"/>
      <c r="AS23" s="793"/>
      <c r="AT23" s="793"/>
      <c r="AU23" s="809"/>
      <c r="AV23" s="809"/>
      <c r="AW23" s="809"/>
      <c r="AX23" s="809"/>
      <c r="AY23" s="810"/>
      <c r="AZ23" s="811" t="s">
        <v>121</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2664</v>
      </c>
      <c r="R28" s="823"/>
      <c r="S28" s="823"/>
      <c r="T28" s="823"/>
      <c r="U28" s="823"/>
      <c r="V28" s="823">
        <v>2263</v>
      </c>
      <c r="W28" s="823"/>
      <c r="X28" s="823"/>
      <c r="Y28" s="823"/>
      <c r="Z28" s="823"/>
      <c r="AA28" s="823">
        <v>401</v>
      </c>
      <c r="AB28" s="823"/>
      <c r="AC28" s="823"/>
      <c r="AD28" s="823"/>
      <c r="AE28" s="824"/>
      <c r="AF28" s="825">
        <v>401</v>
      </c>
      <c r="AG28" s="823"/>
      <c r="AH28" s="823"/>
      <c r="AI28" s="823"/>
      <c r="AJ28" s="826"/>
      <c r="AK28" s="827">
        <v>132</v>
      </c>
      <c r="AL28" s="828"/>
      <c r="AM28" s="828"/>
      <c r="AN28" s="828"/>
      <c r="AO28" s="828"/>
      <c r="AP28" s="828" t="s">
        <v>550</v>
      </c>
      <c r="AQ28" s="828"/>
      <c r="AR28" s="828"/>
      <c r="AS28" s="828"/>
      <c r="AT28" s="828"/>
      <c r="AU28" s="828" t="s">
        <v>550</v>
      </c>
      <c r="AV28" s="828"/>
      <c r="AW28" s="828"/>
      <c r="AX28" s="828"/>
      <c r="AY28" s="828"/>
      <c r="AZ28" s="829" t="s">
        <v>550</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3271</v>
      </c>
      <c r="R29" s="784"/>
      <c r="S29" s="784"/>
      <c r="T29" s="784"/>
      <c r="U29" s="784"/>
      <c r="V29" s="784">
        <v>3248</v>
      </c>
      <c r="W29" s="784"/>
      <c r="X29" s="784"/>
      <c r="Y29" s="784"/>
      <c r="Z29" s="784"/>
      <c r="AA29" s="784">
        <v>23</v>
      </c>
      <c r="AB29" s="784"/>
      <c r="AC29" s="784"/>
      <c r="AD29" s="784"/>
      <c r="AE29" s="785"/>
      <c r="AF29" s="786">
        <v>24</v>
      </c>
      <c r="AG29" s="787"/>
      <c r="AH29" s="787"/>
      <c r="AI29" s="787"/>
      <c r="AJ29" s="788"/>
      <c r="AK29" s="834">
        <v>444</v>
      </c>
      <c r="AL29" s="830"/>
      <c r="AM29" s="830"/>
      <c r="AN29" s="830"/>
      <c r="AO29" s="830"/>
      <c r="AP29" s="830" t="s">
        <v>550</v>
      </c>
      <c r="AQ29" s="830"/>
      <c r="AR29" s="830"/>
      <c r="AS29" s="830"/>
      <c r="AT29" s="830"/>
      <c r="AU29" s="830" t="s">
        <v>550</v>
      </c>
      <c r="AV29" s="830"/>
      <c r="AW29" s="830"/>
      <c r="AX29" s="830"/>
      <c r="AY29" s="830"/>
      <c r="AZ29" s="831" t="s">
        <v>550</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440</v>
      </c>
      <c r="R30" s="784"/>
      <c r="S30" s="784"/>
      <c r="T30" s="784"/>
      <c r="U30" s="784"/>
      <c r="V30" s="784">
        <v>431</v>
      </c>
      <c r="W30" s="784"/>
      <c r="X30" s="784"/>
      <c r="Y30" s="784"/>
      <c r="Z30" s="784"/>
      <c r="AA30" s="784">
        <v>9</v>
      </c>
      <c r="AB30" s="784"/>
      <c r="AC30" s="784"/>
      <c r="AD30" s="784"/>
      <c r="AE30" s="785"/>
      <c r="AF30" s="786">
        <v>9</v>
      </c>
      <c r="AG30" s="787"/>
      <c r="AH30" s="787"/>
      <c r="AI30" s="787"/>
      <c r="AJ30" s="788"/>
      <c r="AK30" s="834">
        <v>117</v>
      </c>
      <c r="AL30" s="830"/>
      <c r="AM30" s="830"/>
      <c r="AN30" s="830"/>
      <c r="AO30" s="830"/>
      <c r="AP30" s="830" t="s">
        <v>550</v>
      </c>
      <c r="AQ30" s="830"/>
      <c r="AR30" s="830"/>
      <c r="AS30" s="830"/>
      <c r="AT30" s="830"/>
      <c r="AU30" s="830" t="s">
        <v>550</v>
      </c>
      <c r="AV30" s="830"/>
      <c r="AW30" s="830"/>
      <c r="AX30" s="830"/>
      <c r="AY30" s="830"/>
      <c r="AZ30" s="831" t="s">
        <v>550</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40</v>
      </c>
      <c r="R31" s="784"/>
      <c r="S31" s="784"/>
      <c r="T31" s="784"/>
      <c r="U31" s="784"/>
      <c r="V31" s="784">
        <v>39</v>
      </c>
      <c r="W31" s="784"/>
      <c r="X31" s="784"/>
      <c r="Y31" s="784"/>
      <c r="Z31" s="784"/>
      <c r="AA31" s="784">
        <v>0</v>
      </c>
      <c r="AB31" s="784"/>
      <c r="AC31" s="784"/>
      <c r="AD31" s="784"/>
      <c r="AE31" s="785"/>
      <c r="AF31" s="786">
        <v>0</v>
      </c>
      <c r="AG31" s="787"/>
      <c r="AH31" s="787"/>
      <c r="AI31" s="787"/>
      <c r="AJ31" s="788"/>
      <c r="AK31" s="834">
        <v>15</v>
      </c>
      <c r="AL31" s="830"/>
      <c r="AM31" s="830"/>
      <c r="AN31" s="830"/>
      <c r="AO31" s="830"/>
      <c r="AP31" s="830" t="s">
        <v>550</v>
      </c>
      <c r="AQ31" s="830"/>
      <c r="AR31" s="830"/>
      <c r="AS31" s="830"/>
      <c r="AT31" s="830"/>
      <c r="AU31" s="830" t="s">
        <v>550</v>
      </c>
      <c r="AV31" s="830"/>
      <c r="AW31" s="830"/>
      <c r="AX31" s="830"/>
      <c r="AY31" s="830"/>
      <c r="AZ31" s="831" t="s">
        <v>550</v>
      </c>
      <c r="BA31" s="831"/>
      <c r="BB31" s="831"/>
      <c r="BC31" s="831"/>
      <c r="BD31" s="831"/>
      <c r="BE31" s="832"/>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393</v>
      </c>
      <c r="C32" s="781"/>
      <c r="D32" s="781"/>
      <c r="E32" s="781"/>
      <c r="F32" s="781"/>
      <c r="G32" s="781"/>
      <c r="H32" s="781"/>
      <c r="I32" s="781"/>
      <c r="J32" s="781"/>
      <c r="K32" s="781"/>
      <c r="L32" s="781"/>
      <c r="M32" s="781"/>
      <c r="N32" s="781"/>
      <c r="O32" s="781"/>
      <c r="P32" s="782"/>
      <c r="Q32" s="783">
        <v>644</v>
      </c>
      <c r="R32" s="784"/>
      <c r="S32" s="784"/>
      <c r="T32" s="784"/>
      <c r="U32" s="784"/>
      <c r="V32" s="784">
        <v>551</v>
      </c>
      <c r="W32" s="784"/>
      <c r="X32" s="784"/>
      <c r="Y32" s="784"/>
      <c r="Z32" s="784"/>
      <c r="AA32" s="784">
        <v>94</v>
      </c>
      <c r="AB32" s="784"/>
      <c r="AC32" s="784"/>
      <c r="AD32" s="784"/>
      <c r="AE32" s="785"/>
      <c r="AF32" s="786">
        <v>921</v>
      </c>
      <c r="AG32" s="787"/>
      <c r="AH32" s="787"/>
      <c r="AI32" s="787"/>
      <c r="AJ32" s="788"/>
      <c r="AK32" s="834">
        <v>2</v>
      </c>
      <c r="AL32" s="830"/>
      <c r="AM32" s="830"/>
      <c r="AN32" s="830"/>
      <c r="AO32" s="830"/>
      <c r="AP32" s="830">
        <v>2906</v>
      </c>
      <c r="AQ32" s="830"/>
      <c r="AR32" s="830"/>
      <c r="AS32" s="830"/>
      <c r="AT32" s="830"/>
      <c r="AU32" s="830">
        <v>15</v>
      </c>
      <c r="AV32" s="830"/>
      <c r="AW32" s="830"/>
      <c r="AX32" s="830"/>
      <c r="AY32" s="830"/>
      <c r="AZ32" s="831" t="s">
        <v>550</v>
      </c>
      <c r="BA32" s="831"/>
      <c r="BB32" s="831"/>
      <c r="BC32" s="831"/>
      <c r="BD32" s="831"/>
      <c r="BE32" s="832" t="s">
        <v>394</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395</v>
      </c>
      <c r="C33" s="781"/>
      <c r="D33" s="781"/>
      <c r="E33" s="781"/>
      <c r="F33" s="781"/>
      <c r="G33" s="781"/>
      <c r="H33" s="781"/>
      <c r="I33" s="781"/>
      <c r="J33" s="781"/>
      <c r="K33" s="781"/>
      <c r="L33" s="781"/>
      <c r="M33" s="781"/>
      <c r="N33" s="781"/>
      <c r="O33" s="781"/>
      <c r="P33" s="782"/>
      <c r="Q33" s="783">
        <v>946</v>
      </c>
      <c r="R33" s="784"/>
      <c r="S33" s="784"/>
      <c r="T33" s="784"/>
      <c r="U33" s="784"/>
      <c r="V33" s="784">
        <v>934</v>
      </c>
      <c r="W33" s="784"/>
      <c r="X33" s="784"/>
      <c r="Y33" s="784"/>
      <c r="Z33" s="784"/>
      <c r="AA33" s="784">
        <v>12</v>
      </c>
      <c r="AB33" s="784"/>
      <c r="AC33" s="784"/>
      <c r="AD33" s="784"/>
      <c r="AE33" s="785"/>
      <c r="AF33" s="786">
        <v>71</v>
      </c>
      <c r="AG33" s="787"/>
      <c r="AH33" s="787"/>
      <c r="AI33" s="787"/>
      <c r="AJ33" s="788"/>
      <c r="AK33" s="834">
        <v>519</v>
      </c>
      <c r="AL33" s="830"/>
      <c r="AM33" s="830"/>
      <c r="AN33" s="830"/>
      <c r="AO33" s="830"/>
      <c r="AP33" s="830">
        <v>4053</v>
      </c>
      <c r="AQ33" s="830"/>
      <c r="AR33" s="830"/>
      <c r="AS33" s="830"/>
      <c r="AT33" s="830"/>
      <c r="AU33" s="830">
        <v>2651</v>
      </c>
      <c r="AV33" s="830"/>
      <c r="AW33" s="830"/>
      <c r="AX33" s="830"/>
      <c r="AY33" s="830"/>
      <c r="AZ33" s="831" t="s">
        <v>550</v>
      </c>
      <c r="BA33" s="831"/>
      <c r="BB33" s="831"/>
      <c r="BC33" s="831"/>
      <c r="BD33" s="831"/>
      <c r="BE33" s="832" t="s">
        <v>394</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t="s">
        <v>396</v>
      </c>
      <c r="C34" s="781"/>
      <c r="D34" s="781"/>
      <c r="E34" s="781"/>
      <c r="F34" s="781"/>
      <c r="G34" s="781"/>
      <c r="H34" s="781"/>
      <c r="I34" s="781"/>
      <c r="J34" s="781"/>
      <c r="K34" s="781"/>
      <c r="L34" s="781"/>
      <c r="M34" s="781"/>
      <c r="N34" s="781"/>
      <c r="O34" s="781"/>
      <c r="P34" s="782"/>
      <c r="Q34" s="783">
        <v>20</v>
      </c>
      <c r="R34" s="784"/>
      <c r="S34" s="784"/>
      <c r="T34" s="784"/>
      <c r="U34" s="784"/>
      <c r="V34" s="784">
        <v>20</v>
      </c>
      <c r="W34" s="784"/>
      <c r="X34" s="784"/>
      <c r="Y34" s="784"/>
      <c r="Z34" s="784"/>
      <c r="AA34" s="784" t="s">
        <v>550</v>
      </c>
      <c r="AB34" s="784"/>
      <c r="AC34" s="784"/>
      <c r="AD34" s="784"/>
      <c r="AE34" s="785"/>
      <c r="AF34" s="786" t="s">
        <v>121</v>
      </c>
      <c r="AG34" s="787"/>
      <c r="AH34" s="787"/>
      <c r="AI34" s="787"/>
      <c r="AJ34" s="788"/>
      <c r="AK34" s="834" t="s">
        <v>571</v>
      </c>
      <c r="AL34" s="830"/>
      <c r="AM34" s="830"/>
      <c r="AN34" s="830"/>
      <c r="AO34" s="830"/>
      <c r="AP34" s="830">
        <v>20</v>
      </c>
      <c r="AQ34" s="830"/>
      <c r="AR34" s="830"/>
      <c r="AS34" s="830"/>
      <c r="AT34" s="830"/>
      <c r="AU34" s="830">
        <v>20</v>
      </c>
      <c r="AV34" s="830"/>
      <c r="AW34" s="830"/>
      <c r="AX34" s="830"/>
      <c r="AY34" s="830"/>
      <c r="AZ34" s="831" t="s">
        <v>550</v>
      </c>
      <c r="BA34" s="831"/>
      <c r="BB34" s="831"/>
      <c r="BC34" s="831"/>
      <c r="BD34" s="831"/>
      <c r="BE34" s="832" t="s">
        <v>397</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398</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399</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1425</v>
      </c>
      <c r="AG63" s="844"/>
      <c r="AH63" s="844"/>
      <c r="AI63" s="844"/>
      <c r="AJ63" s="845"/>
      <c r="AK63" s="846"/>
      <c r="AL63" s="841"/>
      <c r="AM63" s="841"/>
      <c r="AN63" s="841"/>
      <c r="AO63" s="841"/>
      <c r="AP63" s="844">
        <f>SUM(AP32:AT34)-1</f>
        <v>6978</v>
      </c>
      <c r="AQ63" s="844"/>
      <c r="AR63" s="844"/>
      <c r="AS63" s="844"/>
      <c r="AT63" s="844"/>
      <c r="AU63" s="844">
        <f>SUM(AU32:AY34)-1</f>
        <v>2685</v>
      </c>
      <c r="AV63" s="844"/>
      <c r="AW63" s="844"/>
      <c r="AX63" s="844"/>
      <c r="AY63" s="844"/>
      <c r="AZ63" s="848"/>
      <c r="BA63" s="848"/>
      <c r="BB63" s="848"/>
      <c r="BC63" s="848"/>
      <c r="BD63" s="848"/>
      <c r="BE63" s="849"/>
      <c r="BF63" s="849"/>
      <c r="BG63" s="849"/>
      <c r="BH63" s="849"/>
      <c r="BI63" s="850"/>
      <c r="BJ63" s="851" t="s">
        <v>121</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400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401</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402</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551</v>
      </c>
      <c r="C68" s="870"/>
      <c r="D68" s="870"/>
      <c r="E68" s="870"/>
      <c r="F68" s="870"/>
      <c r="G68" s="870"/>
      <c r="H68" s="870"/>
      <c r="I68" s="870"/>
      <c r="J68" s="870"/>
      <c r="K68" s="870"/>
      <c r="L68" s="870"/>
      <c r="M68" s="870"/>
      <c r="N68" s="870"/>
      <c r="O68" s="870"/>
      <c r="P68" s="871"/>
      <c r="Q68" s="872">
        <v>18050</v>
      </c>
      <c r="R68" s="866"/>
      <c r="S68" s="866"/>
      <c r="T68" s="866"/>
      <c r="U68" s="866"/>
      <c r="V68" s="866">
        <v>18859</v>
      </c>
      <c r="W68" s="866"/>
      <c r="X68" s="866"/>
      <c r="Y68" s="866"/>
      <c r="Z68" s="866"/>
      <c r="AA68" s="866">
        <v>-809</v>
      </c>
      <c r="AB68" s="866"/>
      <c r="AC68" s="866"/>
      <c r="AD68" s="866"/>
      <c r="AE68" s="866"/>
      <c r="AF68" s="866">
        <v>2596</v>
      </c>
      <c r="AG68" s="866"/>
      <c r="AH68" s="866"/>
      <c r="AI68" s="866"/>
      <c r="AJ68" s="866"/>
      <c r="AK68" s="866" t="s">
        <v>550</v>
      </c>
      <c r="AL68" s="866"/>
      <c r="AM68" s="866"/>
      <c r="AN68" s="866"/>
      <c r="AO68" s="866"/>
      <c r="AP68" s="866">
        <v>14109</v>
      </c>
      <c r="AQ68" s="866"/>
      <c r="AR68" s="866"/>
      <c r="AS68" s="866"/>
      <c r="AT68" s="866"/>
      <c r="AU68" s="866">
        <v>3510</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552</v>
      </c>
      <c r="C69" s="874"/>
      <c r="D69" s="874"/>
      <c r="E69" s="874"/>
      <c r="F69" s="874"/>
      <c r="G69" s="874"/>
      <c r="H69" s="874"/>
      <c r="I69" s="874"/>
      <c r="J69" s="874"/>
      <c r="K69" s="874"/>
      <c r="L69" s="874"/>
      <c r="M69" s="874"/>
      <c r="N69" s="874"/>
      <c r="O69" s="874"/>
      <c r="P69" s="875"/>
      <c r="Q69" s="876">
        <v>1582</v>
      </c>
      <c r="R69" s="830"/>
      <c r="S69" s="830"/>
      <c r="T69" s="830"/>
      <c r="U69" s="830"/>
      <c r="V69" s="830">
        <v>1522</v>
      </c>
      <c r="W69" s="830"/>
      <c r="X69" s="830"/>
      <c r="Y69" s="830"/>
      <c r="Z69" s="830"/>
      <c r="AA69" s="830">
        <v>60</v>
      </c>
      <c r="AB69" s="830"/>
      <c r="AC69" s="830"/>
      <c r="AD69" s="830"/>
      <c r="AE69" s="830"/>
      <c r="AF69" s="830">
        <v>59</v>
      </c>
      <c r="AG69" s="830"/>
      <c r="AH69" s="830"/>
      <c r="AI69" s="830"/>
      <c r="AJ69" s="830"/>
      <c r="AK69" s="830" t="s">
        <v>550</v>
      </c>
      <c r="AL69" s="830"/>
      <c r="AM69" s="830"/>
      <c r="AN69" s="830"/>
      <c r="AO69" s="830"/>
      <c r="AP69" s="830">
        <v>647</v>
      </c>
      <c r="AQ69" s="830"/>
      <c r="AR69" s="830"/>
      <c r="AS69" s="830"/>
      <c r="AT69" s="830"/>
      <c r="AU69" s="830">
        <v>636</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553</v>
      </c>
      <c r="C70" s="874"/>
      <c r="D70" s="874"/>
      <c r="E70" s="874"/>
      <c r="F70" s="874"/>
      <c r="G70" s="874"/>
      <c r="H70" s="874"/>
      <c r="I70" s="874"/>
      <c r="J70" s="874"/>
      <c r="K70" s="874"/>
      <c r="L70" s="874"/>
      <c r="M70" s="874"/>
      <c r="N70" s="874"/>
      <c r="O70" s="874"/>
      <c r="P70" s="875"/>
      <c r="Q70" s="876">
        <v>7671</v>
      </c>
      <c r="R70" s="830"/>
      <c r="S70" s="830"/>
      <c r="T70" s="830"/>
      <c r="U70" s="830"/>
      <c r="V70" s="830">
        <v>7513</v>
      </c>
      <c r="W70" s="830"/>
      <c r="X70" s="830"/>
      <c r="Y70" s="830"/>
      <c r="Z70" s="830"/>
      <c r="AA70" s="830">
        <v>158</v>
      </c>
      <c r="AB70" s="830"/>
      <c r="AC70" s="830"/>
      <c r="AD70" s="830"/>
      <c r="AE70" s="830"/>
      <c r="AF70" s="830">
        <v>158</v>
      </c>
      <c r="AG70" s="830"/>
      <c r="AH70" s="830"/>
      <c r="AI70" s="830"/>
      <c r="AJ70" s="830"/>
      <c r="AK70" s="830">
        <v>80</v>
      </c>
      <c r="AL70" s="830"/>
      <c r="AM70" s="830"/>
      <c r="AN70" s="830"/>
      <c r="AO70" s="830"/>
      <c r="AP70" s="830">
        <v>3611</v>
      </c>
      <c r="AQ70" s="830"/>
      <c r="AR70" s="830"/>
      <c r="AS70" s="830"/>
      <c r="AT70" s="830"/>
      <c r="AU70" s="830" t="s">
        <v>550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554</v>
      </c>
      <c r="C71" s="874"/>
      <c r="D71" s="874"/>
      <c r="E71" s="874"/>
      <c r="F71" s="874"/>
      <c r="G71" s="874"/>
      <c r="H71" s="874"/>
      <c r="I71" s="874"/>
      <c r="J71" s="874"/>
      <c r="K71" s="874"/>
      <c r="L71" s="874"/>
      <c r="M71" s="874"/>
      <c r="N71" s="874"/>
      <c r="O71" s="874"/>
      <c r="P71" s="875"/>
      <c r="Q71" s="876">
        <v>1046</v>
      </c>
      <c r="R71" s="830"/>
      <c r="S71" s="830"/>
      <c r="T71" s="830"/>
      <c r="U71" s="830"/>
      <c r="V71" s="830">
        <v>1043</v>
      </c>
      <c r="W71" s="830"/>
      <c r="X71" s="830"/>
      <c r="Y71" s="830"/>
      <c r="Z71" s="830"/>
      <c r="AA71" s="830">
        <v>3</v>
      </c>
      <c r="AB71" s="830"/>
      <c r="AC71" s="830"/>
      <c r="AD71" s="830"/>
      <c r="AE71" s="830"/>
      <c r="AF71" s="830">
        <v>3</v>
      </c>
      <c r="AG71" s="830"/>
      <c r="AH71" s="830"/>
      <c r="AI71" s="830"/>
      <c r="AJ71" s="830"/>
      <c r="AK71" s="830" t="s">
        <v>550</v>
      </c>
      <c r="AL71" s="830"/>
      <c r="AM71" s="830"/>
      <c r="AN71" s="830"/>
      <c r="AO71" s="830"/>
      <c r="AP71" s="830" t="s">
        <v>550</v>
      </c>
      <c r="AQ71" s="830"/>
      <c r="AR71" s="830"/>
      <c r="AS71" s="830"/>
      <c r="AT71" s="830"/>
      <c r="AU71" s="830" t="s">
        <v>550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572</v>
      </c>
      <c r="C72" s="874"/>
      <c r="D72" s="874"/>
      <c r="E72" s="874"/>
      <c r="F72" s="874"/>
      <c r="G72" s="874"/>
      <c r="H72" s="874"/>
      <c r="I72" s="874"/>
      <c r="J72" s="874"/>
      <c r="K72" s="874"/>
      <c r="L72" s="874"/>
      <c r="M72" s="874"/>
      <c r="N72" s="874"/>
      <c r="O72" s="874"/>
      <c r="P72" s="875"/>
      <c r="Q72" s="876">
        <v>127</v>
      </c>
      <c r="R72" s="830"/>
      <c r="S72" s="830"/>
      <c r="T72" s="830"/>
      <c r="U72" s="830"/>
      <c r="V72" s="830">
        <v>112</v>
      </c>
      <c r="W72" s="830"/>
      <c r="X72" s="830"/>
      <c r="Y72" s="830"/>
      <c r="Z72" s="830"/>
      <c r="AA72" s="830">
        <v>15</v>
      </c>
      <c r="AB72" s="830"/>
      <c r="AC72" s="830"/>
      <c r="AD72" s="830"/>
      <c r="AE72" s="830"/>
      <c r="AF72" s="830">
        <v>15</v>
      </c>
      <c r="AG72" s="830"/>
      <c r="AH72" s="830"/>
      <c r="AI72" s="830"/>
      <c r="AJ72" s="830"/>
      <c r="AK72" s="830">
        <v>48</v>
      </c>
      <c r="AL72" s="830"/>
      <c r="AM72" s="830"/>
      <c r="AN72" s="830"/>
      <c r="AO72" s="830"/>
      <c r="AP72" s="830" t="s">
        <v>550</v>
      </c>
      <c r="AQ72" s="830"/>
      <c r="AR72" s="830"/>
      <c r="AS72" s="830"/>
      <c r="AT72" s="830"/>
      <c r="AU72" s="830" t="s">
        <v>550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555</v>
      </c>
      <c r="C73" s="874"/>
      <c r="D73" s="874"/>
      <c r="E73" s="874"/>
      <c r="F73" s="874"/>
      <c r="G73" s="874"/>
      <c r="H73" s="874"/>
      <c r="I73" s="874"/>
      <c r="J73" s="874"/>
      <c r="K73" s="874"/>
      <c r="L73" s="874"/>
      <c r="M73" s="874"/>
      <c r="N73" s="874"/>
      <c r="O73" s="874"/>
      <c r="P73" s="875"/>
      <c r="Q73" s="876">
        <v>335</v>
      </c>
      <c r="R73" s="830"/>
      <c r="S73" s="830"/>
      <c r="T73" s="830"/>
      <c r="U73" s="830"/>
      <c r="V73" s="830">
        <v>181</v>
      </c>
      <c r="W73" s="830"/>
      <c r="X73" s="830"/>
      <c r="Y73" s="830"/>
      <c r="Z73" s="830"/>
      <c r="AA73" s="830">
        <v>154</v>
      </c>
      <c r="AB73" s="830"/>
      <c r="AC73" s="830"/>
      <c r="AD73" s="830"/>
      <c r="AE73" s="830"/>
      <c r="AF73" s="830">
        <v>154</v>
      </c>
      <c r="AG73" s="830"/>
      <c r="AH73" s="830"/>
      <c r="AI73" s="830"/>
      <c r="AJ73" s="830"/>
      <c r="AK73" s="830">
        <v>162</v>
      </c>
      <c r="AL73" s="830"/>
      <c r="AM73" s="830"/>
      <c r="AN73" s="830"/>
      <c r="AO73" s="830"/>
      <c r="AP73" s="830" t="s">
        <v>550</v>
      </c>
      <c r="AQ73" s="830"/>
      <c r="AR73" s="830"/>
      <c r="AS73" s="830"/>
      <c r="AT73" s="830"/>
      <c r="AU73" s="830" t="s">
        <v>550</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556</v>
      </c>
      <c r="C74" s="874"/>
      <c r="D74" s="874"/>
      <c r="E74" s="874"/>
      <c r="F74" s="874"/>
      <c r="G74" s="874"/>
      <c r="H74" s="874"/>
      <c r="I74" s="874"/>
      <c r="J74" s="874"/>
      <c r="K74" s="874"/>
      <c r="L74" s="874"/>
      <c r="M74" s="874"/>
      <c r="N74" s="874"/>
      <c r="O74" s="874"/>
      <c r="P74" s="875"/>
      <c r="Q74" s="876">
        <v>166278</v>
      </c>
      <c r="R74" s="830"/>
      <c r="S74" s="830"/>
      <c r="T74" s="830"/>
      <c r="U74" s="830"/>
      <c r="V74" s="830">
        <v>162373</v>
      </c>
      <c r="W74" s="830"/>
      <c r="X74" s="830"/>
      <c r="Y74" s="830"/>
      <c r="Z74" s="830"/>
      <c r="AA74" s="830">
        <v>3905</v>
      </c>
      <c r="AB74" s="830"/>
      <c r="AC74" s="830"/>
      <c r="AD74" s="830"/>
      <c r="AE74" s="830"/>
      <c r="AF74" s="830">
        <v>3905</v>
      </c>
      <c r="AG74" s="830"/>
      <c r="AH74" s="830"/>
      <c r="AI74" s="830"/>
      <c r="AJ74" s="830"/>
      <c r="AK74" s="830">
        <v>1502</v>
      </c>
      <c r="AL74" s="830"/>
      <c r="AM74" s="830"/>
      <c r="AN74" s="830"/>
      <c r="AO74" s="830"/>
      <c r="AP74" s="830" t="s">
        <v>550</v>
      </c>
      <c r="AQ74" s="830"/>
      <c r="AR74" s="830"/>
      <c r="AS74" s="830"/>
      <c r="AT74" s="830"/>
      <c r="AU74" s="830" t="s">
        <v>550</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557</v>
      </c>
      <c r="C75" s="874"/>
      <c r="D75" s="874"/>
      <c r="E75" s="874"/>
      <c r="F75" s="874"/>
      <c r="G75" s="874"/>
      <c r="H75" s="874"/>
      <c r="I75" s="874"/>
      <c r="J75" s="874"/>
      <c r="K75" s="874"/>
      <c r="L75" s="874"/>
      <c r="M75" s="874"/>
      <c r="N75" s="874"/>
      <c r="O75" s="874"/>
      <c r="P75" s="875"/>
      <c r="Q75" s="877">
        <v>6413</v>
      </c>
      <c r="R75" s="878"/>
      <c r="S75" s="878"/>
      <c r="T75" s="878"/>
      <c r="U75" s="834"/>
      <c r="V75" s="879">
        <v>6154</v>
      </c>
      <c r="W75" s="878"/>
      <c r="X75" s="878"/>
      <c r="Y75" s="878"/>
      <c r="Z75" s="834"/>
      <c r="AA75" s="879">
        <v>259</v>
      </c>
      <c r="AB75" s="878"/>
      <c r="AC75" s="878"/>
      <c r="AD75" s="878"/>
      <c r="AE75" s="834"/>
      <c r="AF75" s="879">
        <v>259</v>
      </c>
      <c r="AG75" s="878"/>
      <c r="AH75" s="878"/>
      <c r="AI75" s="878"/>
      <c r="AJ75" s="834"/>
      <c r="AK75" s="879" t="s">
        <v>550</v>
      </c>
      <c r="AL75" s="878"/>
      <c r="AM75" s="878"/>
      <c r="AN75" s="878"/>
      <c r="AO75" s="834"/>
      <c r="AP75" s="879" t="s">
        <v>550</v>
      </c>
      <c r="AQ75" s="878"/>
      <c r="AR75" s="878"/>
      <c r="AS75" s="878"/>
      <c r="AT75" s="834"/>
      <c r="AU75" s="879" t="s">
        <v>550</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403</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f>SUM(AF68:AJ75)</f>
        <v>7149</v>
      </c>
      <c r="AG88" s="844"/>
      <c r="AH88" s="844"/>
      <c r="AI88" s="844"/>
      <c r="AJ88" s="844"/>
      <c r="AK88" s="841"/>
      <c r="AL88" s="841"/>
      <c r="AM88" s="841"/>
      <c r="AN88" s="841"/>
      <c r="AO88" s="841"/>
      <c r="AP88" s="844">
        <f>SUM(AP68:AT75)-1</f>
        <v>18366</v>
      </c>
      <c r="AQ88" s="844"/>
      <c r="AR88" s="844"/>
      <c r="AS88" s="844"/>
      <c r="AT88" s="844"/>
      <c r="AU88" s="844">
        <f>SUM(AU68:AY75)</f>
        <v>4146</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404</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f>SUM(CR7:CV12)</f>
        <v>171</v>
      </c>
      <c r="CS102" s="852"/>
      <c r="CT102" s="852"/>
      <c r="CU102" s="852"/>
      <c r="CV102" s="891"/>
      <c r="CW102" s="890">
        <f>SUM(CW7:DA12)</f>
        <v>270</v>
      </c>
      <c r="CX102" s="852"/>
      <c r="CY102" s="852"/>
      <c r="CZ102" s="852"/>
      <c r="DA102" s="891"/>
      <c r="DB102" s="890" t="s">
        <v>550</v>
      </c>
      <c r="DC102" s="852"/>
      <c r="DD102" s="852"/>
      <c r="DE102" s="852"/>
      <c r="DF102" s="891"/>
      <c r="DG102" s="890" t="s">
        <v>550</v>
      </c>
      <c r="DH102" s="852"/>
      <c r="DI102" s="852"/>
      <c r="DJ102" s="852"/>
      <c r="DK102" s="891"/>
      <c r="DL102" s="890">
        <v>150</v>
      </c>
      <c r="DM102" s="852"/>
      <c r="DN102" s="852"/>
      <c r="DO102" s="852"/>
      <c r="DP102" s="891"/>
      <c r="DQ102" s="890" t="s">
        <v>550</v>
      </c>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405</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406</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407</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408</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409</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410</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411</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412</v>
      </c>
      <c r="AB109" s="893"/>
      <c r="AC109" s="893"/>
      <c r="AD109" s="893"/>
      <c r="AE109" s="894"/>
      <c r="AF109" s="892" t="s">
        <v>413</v>
      </c>
      <c r="AG109" s="893"/>
      <c r="AH109" s="893"/>
      <c r="AI109" s="893"/>
      <c r="AJ109" s="894"/>
      <c r="AK109" s="892" t="s">
        <v>294</v>
      </c>
      <c r="AL109" s="893"/>
      <c r="AM109" s="893"/>
      <c r="AN109" s="893"/>
      <c r="AO109" s="894"/>
      <c r="AP109" s="892" t="s">
        <v>414</v>
      </c>
      <c r="AQ109" s="893"/>
      <c r="AR109" s="893"/>
      <c r="AS109" s="893"/>
      <c r="AT109" s="895"/>
      <c r="AU109" s="912" t="s">
        <v>411</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412</v>
      </c>
      <c r="BR109" s="893"/>
      <c r="BS109" s="893"/>
      <c r="BT109" s="893"/>
      <c r="BU109" s="894"/>
      <c r="BV109" s="892" t="s">
        <v>413</v>
      </c>
      <c r="BW109" s="893"/>
      <c r="BX109" s="893"/>
      <c r="BY109" s="893"/>
      <c r="BZ109" s="894"/>
      <c r="CA109" s="892" t="s">
        <v>294</v>
      </c>
      <c r="CB109" s="893"/>
      <c r="CC109" s="893"/>
      <c r="CD109" s="893"/>
      <c r="CE109" s="894"/>
      <c r="CF109" s="913" t="s">
        <v>414</v>
      </c>
      <c r="CG109" s="913"/>
      <c r="CH109" s="913"/>
      <c r="CI109" s="913"/>
      <c r="CJ109" s="913"/>
      <c r="CK109" s="892" t="s">
        <v>415</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412</v>
      </c>
      <c r="DH109" s="893"/>
      <c r="DI109" s="893"/>
      <c r="DJ109" s="893"/>
      <c r="DK109" s="894"/>
      <c r="DL109" s="892" t="s">
        <v>413</v>
      </c>
      <c r="DM109" s="893"/>
      <c r="DN109" s="893"/>
      <c r="DO109" s="893"/>
      <c r="DP109" s="894"/>
      <c r="DQ109" s="892" t="s">
        <v>294</v>
      </c>
      <c r="DR109" s="893"/>
      <c r="DS109" s="893"/>
      <c r="DT109" s="893"/>
      <c r="DU109" s="894"/>
      <c r="DV109" s="892" t="s">
        <v>414</v>
      </c>
      <c r="DW109" s="893"/>
      <c r="DX109" s="893"/>
      <c r="DY109" s="893"/>
      <c r="DZ109" s="895"/>
    </row>
    <row r="110" spans="1:131" s="218" customFormat="1" ht="26.25" customHeight="1" x14ac:dyDescent="0.15">
      <c r="A110" s="896" t="s">
        <v>416</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1377408</v>
      </c>
      <c r="AB110" s="900"/>
      <c r="AC110" s="900"/>
      <c r="AD110" s="900"/>
      <c r="AE110" s="901"/>
      <c r="AF110" s="902">
        <v>1444668</v>
      </c>
      <c r="AG110" s="900"/>
      <c r="AH110" s="900"/>
      <c r="AI110" s="900"/>
      <c r="AJ110" s="901"/>
      <c r="AK110" s="902">
        <v>1551770</v>
      </c>
      <c r="AL110" s="900"/>
      <c r="AM110" s="900"/>
      <c r="AN110" s="900"/>
      <c r="AO110" s="901"/>
      <c r="AP110" s="903">
        <v>21.2</v>
      </c>
      <c r="AQ110" s="904"/>
      <c r="AR110" s="904"/>
      <c r="AS110" s="904"/>
      <c r="AT110" s="905"/>
      <c r="AU110" s="906" t="s">
        <v>69</v>
      </c>
      <c r="AV110" s="907"/>
      <c r="AW110" s="907"/>
      <c r="AX110" s="907"/>
      <c r="AY110" s="907"/>
      <c r="AZ110" s="929" t="s">
        <v>417</v>
      </c>
      <c r="BA110" s="897"/>
      <c r="BB110" s="897"/>
      <c r="BC110" s="897"/>
      <c r="BD110" s="897"/>
      <c r="BE110" s="897"/>
      <c r="BF110" s="897"/>
      <c r="BG110" s="897"/>
      <c r="BH110" s="897"/>
      <c r="BI110" s="897"/>
      <c r="BJ110" s="897"/>
      <c r="BK110" s="897"/>
      <c r="BL110" s="897"/>
      <c r="BM110" s="897"/>
      <c r="BN110" s="897"/>
      <c r="BO110" s="897"/>
      <c r="BP110" s="898"/>
      <c r="BQ110" s="930">
        <v>24176654</v>
      </c>
      <c r="BR110" s="931"/>
      <c r="BS110" s="931"/>
      <c r="BT110" s="931"/>
      <c r="BU110" s="931"/>
      <c r="BV110" s="931">
        <v>24817270</v>
      </c>
      <c r="BW110" s="931"/>
      <c r="BX110" s="931"/>
      <c r="BY110" s="931"/>
      <c r="BZ110" s="931"/>
      <c r="CA110" s="931">
        <v>24207123</v>
      </c>
      <c r="CB110" s="931"/>
      <c r="CC110" s="931"/>
      <c r="CD110" s="931"/>
      <c r="CE110" s="931"/>
      <c r="CF110" s="944">
        <v>330.8</v>
      </c>
      <c r="CG110" s="945"/>
      <c r="CH110" s="945"/>
      <c r="CI110" s="945"/>
      <c r="CJ110" s="945"/>
      <c r="CK110" s="946" t="s">
        <v>418</v>
      </c>
      <c r="CL110" s="947"/>
      <c r="CM110" s="929" t="s">
        <v>419</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v>671498</v>
      </c>
      <c r="DH110" s="931"/>
      <c r="DI110" s="931"/>
      <c r="DJ110" s="931"/>
      <c r="DK110" s="931"/>
      <c r="DL110" s="931">
        <v>619846</v>
      </c>
      <c r="DM110" s="931"/>
      <c r="DN110" s="931"/>
      <c r="DO110" s="931"/>
      <c r="DP110" s="931"/>
      <c r="DQ110" s="931">
        <v>568193</v>
      </c>
      <c r="DR110" s="931"/>
      <c r="DS110" s="931"/>
      <c r="DT110" s="931"/>
      <c r="DU110" s="931"/>
      <c r="DV110" s="932">
        <v>7.8</v>
      </c>
      <c r="DW110" s="932"/>
      <c r="DX110" s="932"/>
      <c r="DY110" s="932"/>
      <c r="DZ110" s="933"/>
    </row>
    <row r="111" spans="1:131" s="218" customFormat="1" ht="26.25" customHeight="1" x14ac:dyDescent="0.15">
      <c r="A111" s="934" t="s">
        <v>420</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121</v>
      </c>
      <c r="AB111" s="938"/>
      <c r="AC111" s="938"/>
      <c r="AD111" s="938"/>
      <c r="AE111" s="939"/>
      <c r="AF111" s="940" t="s">
        <v>121</v>
      </c>
      <c r="AG111" s="938"/>
      <c r="AH111" s="938"/>
      <c r="AI111" s="938"/>
      <c r="AJ111" s="939"/>
      <c r="AK111" s="940" t="s">
        <v>121</v>
      </c>
      <c r="AL111" s="938"/>
      <c r="AM111" s="938"/>
      <c r="AN111" s="938"/>
      <c r="AO111" s="939"/>
      <c r="AP111" s="941" t="s">
        <v>121</v>
      </c>
      <c r="AQ111" s="942"/>
      <c r="AR111" s="942"/>
      <c r="AS111" s="942"/>
      <c r="AT111" s="943"/>
      <c r="AU111" s="908"/>
      <c r="AV111" s="909"/>
      <c r="AW111" s="909"/>
      <c r="AX111" s="909"/>
      <c r="AY111" s="909"/>
      <c r="AZ111" s="922" t="s">
        <v>421</v>
      </c>
      <c r="BA111" s="923"/>
      <c r="BB111" s="923"/>
      <c r="BC111" s="923"/>
      <c r="BD111" s="923"/>
      <c r="BE111" s="923"/>
      <c r="BF111" s="923"/>
      <c r="BG111" s="923"/>
      <c r="BH111" s="923"/>
      <c r="BI111" s="923"/>
      <c r="BJ111" s="923"/>
      <c r="BK111" s="923"/>
      <c r="BL111" s="923"/>
      <c r="BM111" s="923"/>
      <c r="BN111" s="923"/>
      <c r="BO111" s="923"/>
      <c r="BP111" s="924"/>
      <c r="BQ111" s="925">
        <v>671498</v>
      </c>
      <c r="BR111" s="926"/>
      <c r="BS111" s="926"/>
      <c r="BT111" s="926"/>
      <c r="BU111" s="926"/>
      <c r="BV111" s="926">
        <v>619846</v>
      </c>
      <c r="BW111" s="926"/>
      <c r="BX111" s="926"/>
      <c r="BY111" s="926"/>
      <c r="BZ111" s="926"/>
      <c r="CA111" s="926">
        <v>568193</v>
      </c>
      <c r="CB111" s="926"/>
      <c r="CC111" s="926"/>
      <c r="CD111" s="926"/>
      <c r="CE111" s="926"/>
      <c r="CF111" s="920">
        <v>7.8</v>
      </c>
      <c r="CG111" s="921"/>
      <c r="CH111" s="921"/>
      <c r="CI111" s="921"/>
      <c r="CJ111" s="921"/>
      <c r="CK111" s="948"/>
      <c r="CL111" s="949"/>
      <c r="CM111" s="922" t="s">
        <v>422</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121</v>
      </c>
      <c r="DH111" s="926"/>
      <c r="DI111" s="926"/>
      <c r="DJ111" s="926"/>
      <c r="DK111" s="926"/>
      <c r="DL111" s="926" t="s">
        <v>121</v>
      </c>
      <c r="DM111" s="926"/>
      <c r="DN111" s="926"/>
      <c r="DO111" s="926"/>
      <c r="DP111" s="926"/>
      <c r="DQ111" s="926" t="s">
        <v>121</v>
      </c>
      <c r="DR111" s="926"/>
      <c r="DS111" s="926"/>
      <c r="DT111" s="926"/>
      <c r="DU111" s="926"/>
      <c r="DV111" s="927" t="s">
        <v>121</v>
      </c>
      <c r="DW111" s="927"/>
      <c r="DX111" s="927"/>
      <c r="DY111" s="927"/>
      <c r="DZ111" s="928"/>
    </row>
    <row r="112" spans="1:131" s="218" customFormat="1" ht="26.25" customHeight="1" x14ac:dyDescent="0.15">
      <c r="A112" s="952" t="s">
        <v>423</v>
      </c>
      <c r="B112" s="953"/>
      <c r="C112" s="923" t="s">
        <v>424</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121</v>
      </c>
      <c r="AB112" s="959"/>
      <c r="AC112" s="959"/>
      <c r="AD112" s="959"/>
      <c r="AE112" s="960"/>
      <c r="AF112" s="961" t="s">
        <v>121</v>
      </c>
      <c r="AG112" s="959"/>
      <c r="AH112" s="959"/>
      <c r="AI112" s="959"/>
      <c r="AJ112" s="960"/>
      <c r="AK112" s="961" t="s">
        <v>121</v>
      </c>
      <c r="AL112" s="959"/>
      <c r="AM112" s="959"/>
      <c r="AN112" s="959"/>
      <c r="AO112" s="960"/>
      <c r="AP112" s="962" t="s">
        <v>121</v>
      </c>
      <c r="AQ112" s="963"/>
      <c r="AR112" s="963"/>
      <c r="AS112" s="963"/>
      <c r="AT112" s="964"/>
      <c r="AU112" s="908"/>
      <c r="AV112" s="909"/>
      <c r="AW112" s="909"/>
      <c r="AX112" s="909"/>
      <c r="AY112" s="909"/>
      <c r="AZ112" s="922" t="s">
        <v>425</v>
      </c>
      <c r="BA112" s="923"/>
      <c r="BB112" s="923"/>
      <c r="BC112" s="923"/>
      <c r="BD112" s="923"/>
      <c r="BE112" s="923"/>
      <c r="BF112" s="923"/>
      <c r="BG112" s="923"/>
      <c r="BH112" s="923"/>
      <c r="BI112" s="923"/>
      <c r="BJ112" s="923"/>
      <c r="BK112" s="923"/>
      <c r="BL112" s="923"/>
      <c r="BM112" s="923"/>
      <c r="BN112" s="923"/>
      <c r="BO112" s="923"/>
      <c r="BP112" s="924"/>
      <c r="BQ112" s="925">
        <v>3003279</v>
      </c>
      <c r="BR112" s="926"/>
      <c r="BS112" s="926"/>
      <c r="BT112" s="926"/>
      <c r="BU112" s="926"/>
      <c r="BV112" s="926">
        <v>2863974</v>
      </c>
      <c r="BW112" s="926"/>
      <c r="BX112" s="926"/>
      <c r="BY112" s="926"/>
      <c r="BZ112" s="926"/>
      <c r="CA112" s="926">
        <v>2685002</v>
      </c>
      <c r="CB112" s="926"/>
      <c r="CC112" s="926"/>
      <c r="CD112" s="926"/>
      <c r="CE112" s="926"/>
      <c r="CF112" s="920">
        <v>36.700000000000003</v>
      </c>
      <c r="CG112" s="921"/>
      <c r="CH112" s="921"/>
      <c r="CI112" s="921"/>
      <c r="CJ112" s="921"/>
      <c r="CK112" s="948"/>
      <c r="CL112" s="949"/>
      <c r="CM112" s="922" t="s">
        <v>426</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121</v>
      </c>
      <c r="DH112" s="926"/>
      <c r="DI112" s="926"/>
      <c r="DJ112" s="926"/>
      <c r="DK112" s="926"/>
      <c r="DL112" s="926" t="s">
        <v>121</v>
      </c>
      <c r="DM112" s="926"/>
      <c r="DN112" s="926"/>
      <c r="DO112" s="926"/>
      <c r="DP112" s="926"/>
      <c r="DQ112" s="926" t="s">
        <v>121</v>
      </c>
      <c r="DR112" s="926"/>
      <c r="DS112" s="926"/>
      <c r="DT112" s="926"/>
      <c r="DU112" s="926"/>
      <c r="DV112" s="927" t="s">
        <v>121</v>
      </c>
      <c r="DW112" s="927"/>
      <c r="DX112" s="927"/>
      <c r="DY112" s="927"/>
      <c r="DZ112" s="928"/>
    </row>
    <row r="113" spans="1:130" s="218" customFormat="1" ht="26.25" customHeight="1" x14ac:dyDescent="0.15">
      <c r="A113" s="954"/>
      <c r="B113" s="955"/>
      <c r="C113" s="923" t="s">
        <v>427</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453911</v>
      </c>
      <c r="AB113" s="938"/>
      <c r="AC113" s="938"/>
      <c r="AD113" s="938"/>
      <c r="AE113" s="939"/>
      <c r="AF113" s="940">
        <v>428713</v>
      </c>
      <c r="AG113" s="938"/>
      <c r="AH113" s="938"/>
      <c r="AI113" s="938"/>
      <c r="AJ113" s="939"/>
      <c r="AK113" s="940">
        <v>409183</v>
      </c>
      <c r="AL113" s="938"/>
      <c r="AM113" s="938"/>
      <c r="AN113" s="938"/>
      <c r="AO113" s="939"/>
      <c r="AP113" s="941">
        <v>5.6</v>
      </c>
      <c r="AQ113" s="942"/>
      <c r="AR113" s="942"/>
      <c r="AS113" s="942"/>
      <c r="AT113" s="943"/>
      <c r="AU113" s="908"/>
      <c r="AV113" s="909"/>
      <c r="AW113" s="909"/>
      <c r="AX113" s="909"/>
      <c r="AY113" s="909"/>
      <c r="AZ113" s="922" t="s">
        <v>428</v>
      </c>
      <c r="BA113" s="923"/>
      <c r="BB113" s="923"/>
      <c r="BC113" s="923"/>
      <c r="BD113" s="923"/>
      <c r="BE113" s="923"/>
      <c r="BF113" s="923"/>
      <c r="BG113" s="923"/>
      <c r="BH113" s="923"/>
      <c r="BI113" s="923"/>
      <c r="BJ113" s="923"/>
      <c r="BK113" s="923"/>
      <c r="BL113" s="923"/>
      <c r="BM113" s="923"/>
      <c r="BN113" s="923"/>
      <c r="BO113" s="923"/>
      <c r="BP113" s="924"/>
      <c r="BQ113" s="925">
        <v>5219151</v>
      </c>
      <c r="BR113" s="926"/>
      <c r="BS113" s="926"/>
      <c r="BT113" s="926"/>
      <c r="BU113" s="926"/>
      <c r="BV113" s="926">
        <v>4860081</v>
      </c>
      <c r="BW113" s="926"/>
      <c r="BX113" s="926"/>
      <c r="BY113" s="926"/>
      <c r="BZ113" s="926"/>
      <c r="CA113" s="926">
        <v>4565130</v>
      </c>
      <c r="CB113" s="926"/>
      <c r="CC113" s="926"/>
      <c r="CD113" s="926"/>
      <c r="CE113" s="926"/>
      <c r="CF113" s="920">
        <v>62.4</v>
      </c>
      <c r="CG113" s="921"/>
      <c r="CH113" s="921"/>
      <c r="CI113" s="921"/>
      <c r="CJ113" s="921"/>
      <c r="CK113" s="948"/>
      <c r="CL113" s="949"/>
      <c r="CM113" s="922" t="s">
        <v>429</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121</v>
      </c>
      <c r="DH113" s="959"/>
      <c r="DI113" s="959"/>
      <c r="DJ113" s="959"/>
      <c r="DK113" s="960"/>
      <c r="DL113" s="961" t="s">
        <v>121</v>
      </c>
      <c r="DM113" s="959"/>
      <c r="DN113" s="959"/>
      <c r="DO113" s="959"/>
      <c r="DP113" s="960"/>
      <c r="DQ113" s="961" t="s">
        <v>121</v>
      </c>
      <c r="DR113" s="959"/>
      <c r="DS113" s="959"/>
      <c r="DT113" s="959"/>
      <c r="DU113" s="960"/>
      <c r="DV113" s="962" t="s">
        <v>121</v>
      </c>
      <c r="DW113" s="963"/>
      <c r="DX113" s="963"/>
      <c r="DY113" s="963"/>
      <c r="DZ113" s="964"/>
    </row>
    <row r="114" spans="1:130" s="218" customFormat="1" ht="26.25" customHeight="1" x14ac:dyDescent="0.15">
      <c r="A114" s="954"/>
      <c r="B114" s="955"/>
      <c r="C114" s="923" t="s">
        <v>430</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370620</v>
      </c>
      <c r="AB114" s="959"/>
      <c r="AC114" s="959"/>
      <c r="AD114" s="959"/>
      <c r="AE114" s="960"/>
      <c r="AF114" s="961">
        <v>367057</v>
      </c>
      <c r="AG114" s="959"/>
      <c r="AH114" s="959"/>
      <c r="AI114" s="959"/>
      <c r="AJ114" s="960"/>
      <c r="AK114" s="961">
        <v>395506</v>
      </c>
      <c r="AL114" s="959"/>
      <c r="AM114" s="959"/>
      <c r="AN114" s="959"/>
      <c r="AO114" s="960"/>
      <c r="AP114" s="962">
        <v>5.4</v>
      </c>
      <c r="AQ114" s="963"/>
      <c r="AR114" s="963"/>
      <c r="AS114" s="963"/>
      <c r="AT114" s="964"/>
      <c r="AU114" s="908"/>
      <c r="AV114" s="909"/>
      <c r="AW114" s="909"/>
      <c r="AX114" s="909"/>
      <c r="AY114" s="909"/>
      <c r="AZ114" s="922" t="s">
        <v>431</v>
      </c>
      <c r="BA114" s="923"/>
      <c r="BB114" s="923"/>
      <c r="BC114" s="923"/>
      <c r="BD114" s="923"/>
      <c r="BE114" s="923"/>
      <c r="BF114" s="923"/>
      <c r="BG114" s="923"/>
      <c r="BH114" s="923"/>
      <c r="BI114" s="923"/>
      <c r="BJ114" s="923"/>
      <c r="BK114" s="923"/>
      <c r="BL114" s="923"/>
      <c r="BM114" s="923"/>
      <c r="BN114" s="923"/>
      <c r="BO114" s="923"/>
      <c r="BP114" s="924"/>
      <c r="BQ114" s="925">
        <v>2227670</v>
      </c>
      <c r="BR114" s="926"/>
      <c r="BS114" s="926"/>
      <c r="BT114" s="926"/>
      <c r="BU114" s="926"/>
      <c r="BV114" s="926">
        <v>2109651</v>
      </c>
      <c r="BW114" s="926"/>
      <c r="BX114" s="926"/>
      <c r="BY114" s="926"/>
      <c r="BZ114" s="926"/>
      <c r="CA114" s="926">
        <v>2100931</v>
      </c>
      <c r="CB114" s="926"/>
      <c r="CC114" s="926"/>
      <c r="CD114" s="926"/>
      <c r="CE114" s="926"/>
      <c r="CF114" s="920">
        <v>28.7</v>
      </c>
      <c r="CG114" s="921"/>
      <c r="CH114" s="921"/>
      <c r="CI114" s="921"/>
      <c r="CJ114" s="921"/>
      <c r="CK114" s="948"/>
      <c r="CL114" s="949"/>
      <c r="CM114" s="922" t="s">
        <v>432</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121</v>
      </c>
      <c r="DH114" s="959"/>
      <c r="DI114" s="959"/>
      <c r="DJ114" s="959"/>
      <c r="DK114" s="960"/>
      <c r="DL114" s="961" t="s">
        <v>121</v>
      </c>
      <c r="DM114" s="959"/>
      <c r="DN114" s="959"/>
      <c r="DO114" s="959"/>
      <c r="DP114" s="960"/>
      <c r="DQ114" s="961" t="s">
        <v>121</v>
      </c>
      <c r="DR114" s="959"/>
      <c r="DS114" s="959"/>
      <c r="DT114" s="959"/>
      <c r="DU114" s="960"/>
      <c r="DV114" s="962" t="s">
        <v>121</v>
      </c>
      <c r="DW114" s="963"/>
      <c r="DX114" s="963"/>
      <c r="DY114" s="963"/>
      <c r="DZ114" s="964"/>
    </row>
    <row r="115" spans="1:130" s="218" customFormat="1" ht="26.25" customHeight="1" x14ac:dyDescent="0.15">
      <c r="A115" s="954"/>
      <c r="B115" s="955"/>
      <c r="C115" s="923" t="s">
        <v>433</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51652</v>
      </c>
      <c r="AB115" s="938"/>
      <c r="AC115" s="938"/>
      <c r="AD115" s="938"/>
      <c r="AE115" s="939"/>
      <c r="AF115" s="940">
        <v>51652</v>
      </c>
      <c r="AG115" s="938"/>
      <c r="AH115" s="938"/>
      <c r="AI115" s="938"/>
      <c r="AJ115" s="939"/>
      <c r="AK115" s="940">
        <v>51652</v>
      </c>
      <c r="AL115" s="938"/>
      <c r="AM115" s="938"/>
      <c r="AN115" s="938"/>
      <c r="AO115" s="939"/>
      <c r="AP115" s="941">
        <v>0.7</v>
      </c>
      <c r="AQ115" s="942"/>
      <c r="AR115" s="942"/>
      <c r="AS115" s="942"/>
      <c r="AT115" s="943"/>
      <c r="AU115" s="908"/>
      <c r="AV115" s="909"/>
      <c r="AW115" s="909"/>
      <c r="AX115" s="909"/>
      <c r="AY115" s="909"/>
      <c r="AZ115" s="922" t="s">
        <v>434</v>
      </c>
      <c r="BA115" s="923"/>
      <c r="BB115" s="923"/>
      <c r="BC115" s="923"/>
      <c r="BD115" s="923"/>
      <c r="BE115" s="923"/>
      <c r="BF115" s="923"/>
      <c r="BG115" s="923"/>
      <c r="BH115" s="923"/>
      <c r="BI115" s="923"/>
      <c r="BJ115" s="923"/>
      <c r="BK115" s="923"/>
      <c r="BL115" s="923"/>
      <c r="BM115" s="923"/>
      <c r="BN115" s="923"/>
      <c r="BO115" s="923"/>
      <c r="BP115" s="924"/>
      <c r="BQ115" s="925" t="s">
        <v>121</v>
      </c>
      <c r="BR115" s="926"/>
      <c r="BS115" s="926"/>
      <c r="BT115" s="926"/>
      <c r="BU115" s="926"/>
      <c r="BV115" s="926">
        <v>165000</v>
      </c>
      <c r="BW115" s="926"/>
      <c r="BX115" s="926"/>
      <c r="BY115" s="926"/>
      <c r="BZ115" s="926"/>
      <c r="CA115" s="926">
        <v>150123</v>
      </c>
      <c r="CB115" s="926"/>
      <c r="CC115" s="926"/>
      <c r="CD115" s="926"/>
      <c r="CE115" s="926"/>
      <c r="CF115" s="920">
        <v>2.1</v>
      </c>
      <c r="CG115" s="921"/>
      <c r="CH115" s="921"/>
      <c r="CI115" s="921"/>
      <c r="CJ115" s="921"/>
      <c r="CK115" s="948"/>
      <c r="CL115" s="949"/>
      <c r="CM115" s="922" t="s">
        <v>435</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121</v>
      </c>
      <c r="DH115" s="959"/>
      <c r="DI115" s="959"/>
      <c r="DJ115" s="959"/>
      <c r="DK115" s="960"/>
      <c r="DL115" s="961" t="s">
        <v>121</v>
      </c>
      <c r="DM115" s="959"/>
      <c r="DN115" s="959"/>
      <c r="DO115" s="959"/>
      <c r="DP115" s="960"/>
      <c r="DQ115" s="961" t="s">
        <v>121</v>
      </c>
      <c r="DR115" s="959"/>
      <c r="DS115" s="959"/>
      <c r="DT115" s="959"/>
      <c r="DU115" s="960"/>
      <c r="DV115" s="962" t="s">
        <v>121</v>
      </c>
      <c r="DW115" s="963"/>
      <c r="DX115" s="963"/>
      <c r="DY115" s="963"/>
      <c r="DZ115" s="964"/>
    </row>
    <row r="116" spans="1:130" s="218" customFormat="1" ht="26.25" customHeight="1" x14ac:dyDescent="0.15">
      <c r="A116" s="956"/>
      <c r="B116" s="957"/>
      <c r="C116" s="965" t="s">
        <v>436</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53</v>
      </c>
      <c r="AB116" s="959"/>
      <c r="AC116" s="959"/>
      <c r="AD116" s="959"/>
      <c r="AE116" s="960"/>
      <c r="AF116" s="961">
        <v>473</v>
      </c>
      <c r="AG116" s="959"/>
      <c r="AH116" s="959"/>
      <c r="AI116" s="959"/>
      <c r="AJ116" s="960"/>
      <c r="AK116" s="961">
        <v>312</v>
      </c>
      <c r="AL116" s="959"/>
      <c r="AM116" s="959"/>
      <c r="AN116" s="959"/>
      <c r="AO116" s="960"/>
      <c r="AP116" s="962">
        <v>0</v>
      </c>
      <c r="AQ116" s="963"/>
      <c r="AR116" s="963"/>
      <c r="AS116" s="963"/>
      <c r="AT116" s="964"/>
      <c r="AU116" s="908"/>
      <c r="AV116" s="909"/>
      <c r="AW116" s="909"/>
      <c r="AX116" s="909"/>
      <c r="AY116" s="909"/>
      <c r="AZ116" s="967" t="s">
        <v>437</v>
      </c>
      <c r="BA116" s="968"/>
      <c r="BB116" s="968"/>
      <c r="BC116" s="968"/>
      <c r="BD116" s="968"/>
      <c r="BE116" s="968"/>
      <c r="BF116" s="968"/>
      <c r="BG116" s="968"/>
      <c r="BH116" s="968"/>
      <c r="BI116" s="968"/>
      <c r="BJ116" s="968"/>
      <c r="BK116" s="968"/>
      <c r="BL116" s="968"/>
      <c r="BM116" s="968"/>
      <c r="BN116" s="968"/>
      <c r="BO116" s="968"/>
      <c r="BP116" s="969"/>
      <c r="BQ116" s="925" t="s">
        <v>121</v>
      </c>
      <c r="BR116" s="926"/>
      <c r="BS116" s="926"/>
      <c r="BT116" s="926"/>
      <c r="BU116" s="926"/>
      <c r="BV116" s="926" t="s">
        <v>121</v>
      </c>
      <c r="BW116" s="926"/>
      <c r="BX116" s="926"/>
      <c r="BY116" s="926"/>
      <c r="BZ116" s="926"/>
      <c r="CA116" s="926" t="s">
        <v>121</v>
      </c>
      <c r="CB116" s="926"/>
      <c r="CC116" s="926"/>
      <c r="CD116" s="926"/>
      <c r="CE116" s="926"/>
      <c r="CF116" s="920" t="s">
        <v>121</v>
      </c>
      <c r="CG116" s="921"/>
      <c r="CH116" s="921"/>
      <c r="CI116" s="921"/>
      <c r="CJ116" s="921"/>
      <c r="CK116" s="948"/>
      <c r="CL116" s="949"/>
      <c r="CM116" s="922" t="s">
        <v>438</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121</v>
      </c>
      <c r="DH116" s="959"/>
      <c r="DI116" s="959"/>
      <c r="DJ116" s="959"/>
      <c r="DK116" s="960"/>
      <c r="DL116" s="961" t="s">
        <v>121</v>
      </c>
      <c r="DM116" s="959"/>
      <c r="DN116" s="959"/>
      <c r="DO116" s="959"/>
      <c r="DP116" s="960"/>
      <c r="DQ116" s="961" t="s">
        <v>121</v>
      </c>
      <c r="DR116" s="959"/>
      <c r="DS116" s="959"/>
      <c r="DT116" s="959"/>
      <c r="DU116" s="960"/>
      <c r="DV116" s="962" t="s">
        <v>121</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439</v>
      </c>
      <c r="Z117" s="894"/>
      <c r="AA117" s="978">
        <v>2253644</v>
      </c>
      <c r="AB117" s="979"/>
      <c r="AC117" s="979"/>
      <c r="AD117" s="979"/>
      <c r="AE117" s="980"/>
      <c r="AF117" s="981">
        <v>2292563</v>
      </c>
      <c r="AG117" s="979"/>
      <c r="AH117" s="979"/>
      <c r="AI117" s="979"/>
      <c r="AJ117" s="980"/>
      <c r="AK117" s="981">
        <v>2408423</v>
      </c>
      <c r="AL117" s="979"/>
      <c r="AM117" s="979"/>
      <c r="AN117" s="979"/>
      <c r="AO117" s="980"/>
      <c r="AP117" s="982"/>
      <c r="AQ117" s="983"/>
      <c r="AR117" s="983"/>
      <c r="AS117" s="983"/>
      <c r="AT117" s="984"/>
      <c r="AU117" s="908"/>
      <c r="AV117" s="909"/>
      <c r="AW117" s="909"/>
      <c r="AX117" s="909"/>
      <c r="AY117" s="909"/>
      <c r="AZ117" s="974" t="s">
        <v>440</v>
      </c>
      <c r="BA117" s="975"/>
      <c r="BB117" s="975"/>
      <c r="BC117" s="975"/>
      <c r="BD117" s="975"/>
      <c r="BE117" s="975"/>
      <c r="BF117" s="975"/>
      <c r="BG117" s="975"/>
      <c r="BH117" s="975"/>
      <c r="BI117" s="975"/>
      <c r="BJ117" s="975"/>
      <c r="BK117" s="975"/>
      <c r="BL117" s="975"/>
      <c r="BM117" s="975"/>
      <c r="BN117" s="975"/>
      <c r="BO117" s="975"/>
      <c r="BP117" s="976"/>
      <c r="BQ117" s="925" t="s">
        <v>121</v>
      </c>
      <c r="BR117" s="926"/>
      <c r="BS117" s="926"/>
      <c r="BT117" s="926"/>
      <c r="BU117" s="926"/>
      <c r="BV117" s="926" t="s">
        <v>121</v>
      </c>
      <c r="BW117" s="926"/>
      <c r="BX117" s="926"/>
      <c r="BY117" s="926"/>
      <c r="BZ117" s="926"/>
      <c r="CA117" s="926" t="s">
        <v>121</v>
      </c>
      <c r="CB117" s="926"/>
      <c r="CC117" s="926"/>
      <c r="CD117" s="926"/>
      <c r="CE117" s="926"/>
      <c r="CF117" s="920" t="s">
        <v>121</v>
      </c>
      <c r="CG117" s="921"/>
      <c r="CH117" s="921"/>
      <c r="CI117" s="921"/>
      <c r="CJ117" s="921"/>
      <c r="CK117" s="948"/>
      <c r="CL117" s="949"/>
      <c r="CM117" s="922" t="s">
        <v>441</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121</v>
      </c>
      <c r="DH117" s="959"/>
      <c r="DI117" s="959"/>
      <c r="DJ117" s="959"/>
      <c r="DK117" s="960"/>
      <c r="DL117" s="961" t="s">
        <v>121</v>
      </c>
      <c r="DM117" s="959"/>
      <c r="DN117" s="959"/>
      <c r="DO117" s="959"/>
      <c r="DP117" s="960"/>
      <c r="DQ117" s="961" t="s">
        <v>121</v>
      </c>
      <c r="DR117" s="959"/>
      <c r="DS117" s="959"/>
      <c r="DT117" s="959"/>
      <c r="DU117" s="960"/>
      <c r="DV117" s="962" t="s">
        <v>121</v>
      </c>
      <c r="DW117" s="963"/>
      <c r="DX117" s="963"/>
      <c r="DY117" s="963"/>
      <c r="DZ117" s="964"/>
    </row>
    <row r="118" spans="1:130" s="218" customFormat="1" ht="26.25" customHeight="1" x14ac:dyDescent="0.15">
      <c r="A118" s="912" t="s">
        <v>415</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412</v>
      </c>
      <c r="AB118" s="893"/>
      <c r="AC118" s="893"/>
      <c r="AD118" s="893"/>
      <c r="AE118" s="894"/>
      <c r="AF118" s="892" t="s">
        <v>413</v>
      </c>
      <c r="AG118" s="893"/>
      <c r="AH118" s="893"/>
      <c r="AI118" s="893"/>
      <c r="AJ118" s="894"/>
      <c r="AK118" s="892" t="s">
        <v>294</v>
      </c>
      <c r="AL118" s="893"/>
      <c r="AM118" s="893"/>
      <c r="AN118" s="893"/>
      <c r="AO118" s="894"/>
      <c r="AP118" s="970" t="s">
        <v>414</v>
      </c>
      <c r="AQ118" s="971"/>
      <c r="AR118" s="971"/>
      <c r="AS118" s="971"/>
      <c r="AT118" s="972"/>
      <c r="AU118" s="908"/>
      <c r="AV118" s="909"/>
      <c r="AW118" s="909"/>
      <c r="AX118" s="909"/>
      <c r="AY118" s="909"/>
      <c r="AZ118" s="973" t="s">
        <v>442</v>
      </c>
      <c r="BA118" s="965"/>
      <c r="BB118" s="965"/>
      <c r="BC118" s="965"/>
      <c r="BD118" s="965"/>
      <c r="BE118" s="965"/>
      <c r="BF118" s="965"/>
      <c r="BG118" s="965"/>
      <c r="BH118" s="965"/>
      <c r="BI118" s="965"/>
      <c r="BJ118" s="965"/>
      <c r="BK118" s="965"/>
      <c r="BL118" s="965"/>
      <c r="BM118" s="965"/>
      <c r="BN118" s="965"/>
      <c r="BO118" s="965"/>
      <c r="BP118" s="966"/>
      <c r="BQ118" s="999" t="s">
        <v>121</v>
      </c>
      <c r="BR118" s="1000"/>
      <c r="BS118" s="1000"/>
      <c r="BT118" s="1000"/>
      <c r="BU118" s="1000"/>
      <c r="BV118" s="1000" t="s">
        <v>121</v>
      </c>
      <c r="BW118" s="1000"/>
      <c r="BX118" s="1000"/>
      <c r="BY118" s="1000"/>
      <c r="BZ118" s="1000"/>
      <c r="CA118" s="1000" t="s">
        <v>121</v>
      </c>
      <c r="CB118" s="1000"/>
      <c r="CC118" s="1000"/>
      <c r="CD118" s="1000"/>
      <c r="CE118" s="1000"/>
      <c r="CF118" s="920" t="s">
        <v>121</v>
      </c>
      <c r="CG118" s="921"/>
      <c r="CH118" s="921"/>
      <c r="CI118" s="921"/>
      <c r="CJ118" s="921"/>
      <c r="CK118" s="948"/>
      <c r="CL118" s="949"/>
      <c r="CM118" s="922" t="s">
        <v>443</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121</v>
      </c>
      <c r="DH118" s="959"/>
      <c r="DI118" s="959"/>
      <c r="DJ118" s="959"/>
      <c r="DK118" s="960"/>
      <c r="DL118" s="961" t="s">
        <v>121</v>
      </c>
      <c r="DM118" s="959"/>
      <c r="DN118" s="959"/>
      <c r="DO118" s="959"/>
      <c r="DP118" s="960"/>
      <c r="DQ118" s="961" t="s">
        <v>121</v>
      </c>
      <c r="DR118" s="959"/>
      <c r="DS118" s="959"/>
      <c r="DT118" s="959"/>
      <c r="DU118" s="960"/>
      <c r="DV118" s="962" t="s">
        <v>121</v>
      </c>
      <c r="DW118" s="963"/>
      <c r="DX118" s="963"/>
      <c r="DY118" s="963"/>
      <c r="DZ118" s="964"/>
    </row>
    <row r="119" spans="1:130" s="218" customFormat="1" ht="26.25" customHeight="1" x14ac:dyDescent="0.15">
      <c r="A119" s="1056" t="s">
        <v>418</v>
      </c>
      <c r="B119" s="947"/>
      <c r="C119" s="929" t="s">
        <v>419</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v>51652</v>
      </c>
      <c r="AB119" s="900"/>
      <c r="AC119" s="900"/>
      <c r="AD119" s="900"/>
      <c r="AE119" s="901"/>
      <c r="AF119" s="902">
        <v>51652</v>
      </c>
      <c r="AG119" s="900"/>
      <c r="AH119" s="900"/>
      <c r="AI119" s="900"/>
      <c r="AJ119" s="901"/>
      <c r="AK119" s="902">
        <v>51652</v>
      </c>
      <c r="AL119" s="900"/>
      <c r="AM119" s="900"/>
      <c r="AN119" s="900"/>
      <c r="AO119" s="901"/>
      <c r="AP119" s="903">
        <v>0.7</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444</v>
      </c>
      <c r="BP119" s="1005"/>
      <c r="BQ119" s="999">
        <v>35298252</v>
      </c>
      <c r="BR119" s="1000"/>
      <c r="BS119" s="1000"/>
      <c r="BT119" s="1000"/>
      <c r="BU119" s="1000"/>
      <c r="BV119" s="1000">
        <v>35435822</v>
      </c>
      <c r="BW119" s="1000"/>
      <c r="BX119" s="1000"/>
      <c r="BY119" s="1000"/>
      <c r="BZ119" s="1000"/>
      <c r="CA119" s="1000">
        <v>34276502</v>
      </c>
      <c r="CB119" s="1000"/>
      <c r="CC119" s="1000"/>
      <c r="CD119" s="1000"/>
      <c r="CE119" s="1000"/>
      <c r="CF119" s="1001"/>
      <c r="CG119" s="1002"/>
      <c r="CH119" s="1002"/>
      <c r="CI119" s="1002"/>
      <c r="CJ119" s="1003"/>
      <c r="CK119" s="950"/>
      <c r="CL119" s="951"/>
      <c r="CM119" s="973" t="s">
        <v>445</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121</v>
      </c>
      <c r="DH119" s="986"/>
      <c r="DI119" s="986"/>
      <c r="DJ119" s="986"/>
      <c r="DK119" s="987"/>
      <c r="DL119" s="985" t="s">
        <v>121</v>
      </c>
      <c r="DM119" s="986"/>
      <c r="DN119" s="986"/>
      <c r="DO119" s="986"/>
      <c r="DP119" s="987"/>
      <c r="DQ119" s="985" t="s">
        <v>121</v>
      </c>
      <c r="DR119" s="986"/>
      <c r="DS119" s="986"/>
      <c r="DT119" s="986"/>
      <c r="DU119" s="987"/>
      <c r="DV119" s="988" t="s">
        <v>121</v>
      </c>
      <c r="DW119" s="989"/>
      <c r="DX119" s="989"/>
      <c r="DY119" s="989"/>
      <c r="DZ119" s="990"/>
    </row>
    <row r="120" spans="1:130" s="218" customFormat="1" ht="26.25" customHeight="1" x14ac:dyDescent="0.15">
      <c r="A120" s="1057"/>
      <c r="B120" s="949"/>
      <c r="C120" s="922" t="s">
        <v>422</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121</v>
      </c>
      <c r="AB120" s="959"/>
      <c r="AC120" s="959"/>
      <c r="AD120" s="959"/>
      <c r="AE120" s="960"/>
      <c r="AF120" s="961" t="s">
        <v>121</v>
      </c>
      <c r="AG120" s="959"/>
      <c r="AH120" s="959"/>
      <c r="AI120" s="959"/>
      <c r="AJ120" s="960"/>
      <c r="AK120" s="961" t="s">
        <v>121</v>
      </c>
      <c r="AL120" s="959"/>
      <c r="AM120" s="959"/>
      <c r="AN120" s="959"/>
      <c r="AO120" s="960"/>
      <c r="AP120" s="962" t="s">
        <v>121</v>
      </c>
      <c r="AQ120" s="963"/>
      <c r="AR120" s="963"/>
      <c r="AS120" s="963"/>
      <c r="AT120" s="964"/>
      <c r="AU120" s="991" t="s">
        <v>446</v>
      </c>
      <c r="AV120" s="992"/>
      <c r="AW120" s="992"/>
      <c r="AX120" s="992"/>
      <c r="AY120" s="993"/>
      <c r="AZ120" s="929" t="s">
        <v>447</v>
      </c>
      <c r="BA120" s="897"/>
      <c r="BB120" s="897"/>
      <c r="BC120" s="897"/>
      <c r="BD120" s="897"/>
      <c r="BE120" s="897"/>
      <c r="BF120" s="897"/>
      <c r="BG120" s="897"/>
      <c r="BH120" s="897"/>
      <c r="BI120" s="897"/>
      <c r="BJ120" s="897"/>
      <c r="BK120" s="897"/>
      <c r="BL120" s="897"/>
      <c r="BM120" s="897"/>
      <c r="BN120" s="897"/>
      <c r="BO120" s="897"/>
      <c r="BP120" s="898"/>
      <c r="BQ120" s="930">
        <v>2530851</v>
      </c>
      <c r="BR120" s="931"/>
      <c r="BS120" s="931"/>
      <c r="BT120" s="931"/>
      <c r="BU120" s="931"/>
      <c r="BV120" s="931">
        <v>1737470</v>
      </c>
      <c r="BW120" s="931"/>
      <c r="BX120" s="931"/>
      <c r="BY120" s="931"/>
      <c r="BZ120" s="931"/>
      <c r="CA120" s="931">
        <v>1416272</v>
      </c>
      <c r="CB120" s="931"/>
      <c r="CC120" s="931"/>
      <c r="CD120" s="931"/>
      <c r="CE120" s="931"/>
      <c r="CF120" s="944">
        <v>19.399999999999999</v>
      </c>
      <c r="CG120" s="945"/>
      <c r="CH120" s="945"/>
      <c r="CI120" s="945"/>
      <c r="CJ120" s="945"/>
      <c r="CK120" s="1006" t="s">
        <v>448</v>
      </c>
      <c r="CL120" s="1007"/>
      <c r="CM120" s="1007"/>
      <c r="CN120" s="1007"/>
      <c r="CO120" s="1008"/>
      <c r="CP120" s="1014" t="s">
        <v>395</v>
      </c>
      <c r="CQ120" s="1015"/>
      <c r="CR120" s="1015"/>
      <c r="CS120" s="1015"/>
      <c r="CT120" s="1015"/>
      <c r="CU120" s="1015"/>
      <c r="CV120" s="1015"/>
      <c r="CW120" s="1015"/>
      <c r="CX120" s="1015"/>
      <c r="CY120" s="1015"/>
      <c r="CZ120" s="1015"/>
      <c r="DA120" s="1015"/>
      <c r="DB120" s="1015"/>
      <c r="DC120" s="1015"/>
      <c r="DD120" s="1015"/>
      <c r="DE120" s="1015"/>
      <c r="DF120" s="1016"/>
      <c r="DG120" s="930">
        <v>2987674</v>
      </c>
      <c r="DH120" s="931"/>
      <c r="DI120" s="931"/>
      <c r="DJ120" s="931"/>
      <c r="DK120" s="931"/>
      <c r="DL120" s="931">
        <v>2849093</v>
      </c>
      <c r="DM120" s="931"/>
      <c r="DN120" s="931"/>
      <c r="DO120" s="931"/>
      <c r="DP120" s="931"/>
      <c r="DQ120" s="931">
        <v>2650675</v>
      </c>
      <c r="DR120" s="931"/>
      <c r="DS120" s="931"/>
      <c r="DT120" s="931"/>
      <c r="DU120" s="931"/>
      <c r="DV120" s="932">
        <v>36.200000000000003</v>
      </c>
      <c r="DW120" s="932"/>
      <c r="DX120" s="932"/>
      <c r="DY120" s="932"/>
      <c r="DZ120" s="933"/>
    </row>
    <row r="121" spans="1:130" s="218" customFormat="1" ht="26.25" customHeight="1" x14ac:dyDescent="0.15">
      <c r="A121" s="1057"/>
      <c r="B121" s="949"/>
      <c r="C121" s="974" t="s">
        <v>449</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121</v>
      </c>
      <c r="AB121" s="959"/>
      <c r="AC121" s="959"/>
      <c r="AD121" s="959"/>
      <c r="AE121" s="960"/>
      <c r="AF121" s="961" t="s">
        <v>121</v>
      </c>
      <c r="AG121" s="959"/>
      <c r="AH121" s="959"/>
      <c r="AI121" s="959"/>
      <c r="AJ121" s="960"/>
      <c r="AK121" s="961" t="s">
        <v>121</v>
      </c>
      <c r="AL121" s="959"/>
      <c r="AM121" s="959"/>
      <c r="AN121" s="959"/>
      <c r="AO121" s="960"/>
      <c r="AP121" s="962" t="s">
        <v>121</v>
      </c>
      <c r="AQ121" s="963"/>
      <c r="AR121" s="963"/>
      <c r="AS121" s="963"/>
      <c r="AT121" s="964"/>
      <c r="AU121" s="994"/>
      <c r="AV121" s="995"/>
      <c r="AW121" s="995"/>
      <c r="AX121" s="995"/>
      <c r="AY121" s="996"/>
      <c r="AZ121" s="922" t="s">
        <v>450</v>
      </c>
      <c r="BA121" s="923"/>
      <c r="BB121" s="923"/>
      <c r="BC121" s="923"/>
      <c r="BD121" s="923"/>
      <c r="BE121" s="923"/>
      <c r="BF121" s="923"/>
      <c r="BG121" s="923"/>
      <c r="BH121" s="923"/>
      <c r="BI121" s="923"/>
      <c r="BJ121" s="923"/>
      <c r="BK121" s="923"/>
      <c r="BL121" s="923"/>
      <c r="BM121" s="923"/>
      <c r="BN121" s="923"/>
      <c r="BO121" s="923"/>
      <c r="BP121" s="924"/>
      <c r="BQ121" s="925">
        <v>1160057</v>
      </c>
      <c r="BR121" s="926"/>
      <c r="BS121" s="926"/>
      <c r="BT121" s="926"/>
      <c r="BU121" s="926"/>
      <c r="BV121" s="926">
        <v>932779</v>
      </c>
      <c r="BW121" s="926"/>
      <c r="BX121" s="926"/>
      <c r="BY121" s="926"/>
      <c r="BZ121" s="926"/>
      <c r="CA121" s="926">
        <v>850780</v>
      </c>
      <c r="CB121" s="926"/>
      <c r="CC121" s="926"/>
      <c r="CD121" s="926"/>
      <c r="CE121" s="926"/>
      <c r="CF121" s="920">
        <v>11.6</v>
      </c>
      <c r="CG121" s="921"/>
      <c r="CH121" s="921"/>
      <c r="CI121" s="921"/>
      <c r="CJ121" s="921"/>
      <c r="CK121" s="1009"/>
      <c r="CL121" s="1010"/>
      <c r="CM121" s="1010"/>
      <c r="CN121" s="1010"/>
      <c r="CO121" s="1011"/>
      <c r="CP121" s="1019" t="s">
        <v>396</v>
      </c>
      <c r="CQ121" s="1020"/>
      <c r="CR121" s="1020"/>
      <c r="CS121" s="1020"/>
      <c r="CT121" s="1020"/>
      <c r="CU121" s="1020"/>
      <c r="CV121" s="1020"/>
      <c r="CW121" s="1020"/>
      <c r="CX121" s="1020"/>
      <c r="CY121" s="1020"/>
      <c r="CZ121" s="1020"/>
      <c r="DA121" s="1020"/>
      <c r="DB121" s="1020"/>
      <c r="DC121" s="1020"/>
      <c r="DD121" s="1020"/>
      <c r="DE121" s="1020"/>
      <c r="DF121" s="1021"/>
      <c r="DG121" s="925" t="s">
        <v>121</v>
      </c>
      <c r="DH121" s="926"/>
      <c r="DI121" s="926"/>
      <c r="DJ121" s="926"/>
      <c r="DK121" s="926"/>
      <c r="DL121" s="926" t="s">
        <v>121</v>
      </c>
      <c r="DM121" s="926"/>
      <c r="DN121" s="926"/>
      <c r="DO121" s="926"/>
      <c r="DP121" s="926"/>
      <c r="DQ121" s="926">
        <v>19800</v>
      </c>
      <c r="DR121" s="926"/>
      <c r="DS121" s="926"/>
      <c r="DT121" s="926"/>
      <c r="DU121" s="926"/>
      <c r="DV121" s="927">
        <v>0.3</v>
      </c>
      <c r="DW121" s="927"/>
      <c r="DX121" s="927"/>
      <c r="DY121" s="927"/>
      <c r="DZ121" s="928"/>
    </row>
    <row r="122" spans="1:130" s="218" customFormat="1" ht="26.25" customHeight="1" x14ac:dyDescent="0.15">
      <c r="A122" s="1057"/>
      <c r="B122" s="949"/>
      <c r="C122" s="922" t="s">
        <v>432</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121</v>
      </c>
      <c r="AB122" s="959"/>
      <c r="AC122" s="959"/>
      <c r="AD122" s="959"/>
      <c r="AE122" s="960"/>
      <c r="AF122" s="961" t="s">
        <v>121</v>
      </c>
      <c r="AG122" s="959"/>
      <c r="AH122" s="959"/>
      <c r="AI122" s="959"/>
      <c r="AJ122" s="960"/>
      <c r="AK122" s="961" t="s">
        <v>121</v>
      </c>
      <c r="AL122" s="959"/>
      <c r="AM122" s="959"/>
      <c r="AN122" s="959"/>
      <c r="AO122" s="960"/>
      <c r="AP122" s="962" t="s">
        <v>121</v>
      </c>
      <c r="AQ122" s="963"/>
      <c r="AR122" s="963"/>
      <c r="AS122" s="963"/>
      <c r="AT122" s="964"/>
      <c r="AU122" s="994"/>
      <c r="AV122" s="995"/>
      <c r="AW122" s="995"/>
      <c r="AX122" s="995"/>
      <c r="AY122" s="996"/>
      <c r="AZ122" s="973" t="s">
        <v>451</v>
      </c>
      <c r="BA122" s="965"/>
      <c r="BB122" s="965"/>
      <c r="BC122" s="965"/>
      <c r="BD122" s="965"/>
      <c r="BE122" s="965"/>
      <c r="BF122" s="965"/>
      <c r="BG122" s="965"/>
      <c r="BH122" s="965"/>
      <c r="BI122" s="965"/>
      <c r="BJ122" s="965"/>
      <c r="BK122" s="965"/>
      <c r="BL122" s="965"/>
      <c r="BM122" s="965"/>
      <c r="BN122" s="965"/>
      <c r="BO122" s="965"/>
      <c r="BP122" s="966"/>
      <c r="BQ122" s="999">
        <v>14985953</v>
      </c>
      <c r="BR122" s="1000"/>
      <c r="BS122" s="1000"/>
      <c r="BT122" s="1000"/>
      <c r="BU122" s="1000"/>
      <c r="BV122" s="1000">
        <v>14504386</v>
      </c>
      <c r="BW122" s="1000"/>
      <c r="BX122" s="1000"/>
      <c r="BY122" s="1000"/>
      <c r="BZ122" s="1000"/>
      <c r="CA122" s="1000">
        <v>14031524</v>
      </c>
      <c r="CB122" s="1000"/>
      <c r="CC122" s="1000"/>
      <c r="CD122" s="1000"/>
      <c r="CE122" s="1000"/>
      <c r="CF122" s="1017">
        <v>191.8</v>
      </c>
      <c r="CG122" s="1018"/>
      <c r="CH122" s="1018"/>
      <c r="CI122" s="1018"/>
      <c r="CJ122" s="1018"/>
      <c r="CK122" s="1009"/>
      <c r="CL122" s="1010"/>
      <c r="CM122" s="1010"/>
      <c r="CN122" s="1010"/>
      <c r="CO122" s="1011"/>
      <c r="CP122" s="1019" t="s">
        <v>393</v>
      </c>
      <c r="CQ122" s="1020"/>
      <c r="CR122" s="1020"/>
      <c r="CS122" s="1020"/>
      <c r="CT122" s="1020"/>
      <c r="CU122" s="1020"/>
      <c r="CV122" s="1020"/>
      <c r="CW122" s="1020"/>
      <c r="CX122" s="1020"/>
      <c r="CY122" s="1020"/>
      <c r="CZ122" s="1020"/>
      <c r="DA122" s="1020"/>
      <c r="DB122" s="1020"/>
      <c r="DC122" s="1020"/>
      <c r="DD122" s="1020"/>
      <c r="DE122" s="1020"/>
      <c r="DF122" s="1021"/>
      <c r="DG122" s="925">
        <v>15605</v>
      </c>
      <c r="DH122" s="926"/>
      <c r="DI122" s="926"/>
      <c r="DJ122" s="926"/>
      <c r="DK122" s="926"/>
      <c r="DL122" s="926">
        <v>14881</v>
      </c>
      <c r="DM122" s="926"/>
      <c r="DN122" s="926"/>
      <c r="DO122" s="926"/>
      <c r="DP122" s="926"/>
      <c r="DQ122" s="926">
        <v>14527</v>
      </c>
      <c r="DR122" s="926"/>
      <c r="DS122" s="926"/>
      <c r="DT122" s="926"/>
      <c r="DU122" s="926"/>
      <c r="DV122" s="927">
        <v>0.2</v>
      </c>
      <c r="DW122" s="927"/>
      <c r="DX122" s="927"/>
      <c r="DY122" s="927"/>
      <c r="DZ122" s="928"/>
    </row>
    <row r="123" spans="1:130" s="218" customFormat="1" ht="26.25" customHeight="1" x14ac:dyDescent="0.15">
      <c r="A123" s="1057"/>
      <c r="B123" s="949"/>
      <c r="C123" s="922" t="s">
        <v>438</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121</v>
      </c>
      <c r="AB123" s="959"/>
      <c r="AC123" s="959"/>
      <c r="AD123" s="959"/>
      <c r="AE123" s="960"/>
      <c r="AF123" s="961" t="s">
        <v>121</v>
      </c>
      <c r="AG123" s="959"/>
      <c r="AH123" s="959"/>
      <c r="AI123" s="959"/>
      <c r="AJ123" s="960"/>
      <c r="AK123" s="961" t="s">
        <v>121</v>
      </c>
      <c r="AL123" s="959"/>
      <c r="AM123" s="959"/>
      <c r="AN123" s="959"/>
      <c r="AO123" s="960"/>
      <c r="AP123" s="962" t="s">
        <v>121</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452</v>
      </c>
      <c r="BP123" s="1005"/>
      <c r="BQ123" s="1063">
        <v>18676861</v>
      </c>
      <c r="BR123" s="1064"/>
      <c r="BS123" s="1064"/>
      <c r="BT123" s="1064"/>
      <c r="BU123" s="1064"/>
      <c r="BV123" s="1064">
        <v>17174635</v>
      </c>
      <c r="BW123" s="1064"/>
      <c r="BX123" s="1064"/>
      <c r="BY123" s="1064"/>
      <c r="BZ123" s="1064"/>
      <c r="CA123" s="1064">
        <v>16298576</v>
      </c>
      <c r="CB123" s="1064"/>
      <c r="CC123" s="1064"/>
      <c r="CD123" s="1064"/>
      <c r="CE123" s="1064"/>
      <c r="CF123" s="1001"/>
      <c r="CG123" s="1002"/>
      <c r="CH123" s="1002"/>
      <c r="CI123" s="1002"/>
      <c r="CJ123" s="1003"/>
      <c r="CK123" s="1009"/>
      <c r="CL123" s="1010"/>
      <c r="CM123" s="1010"/>
      <c r="CN123" s="1010"/>
      <c r="CO123" s="1011"/>
      <c r="CP123" s="1019" t="s">
        <v>390</v>
      </c>
      <c r="CQ123" s="1020"/>
      <c r="CR123" s="1020"/>
      <c r="CS123" s="1020"/>
      <c r="CT123" s="1020"/>
      <c r="CU123" s="1020"/>
      <c r="CV123" s="1020"/>
      <c r="CW123" s="1020"/>
      <c r="CX123" s="1020"/>
      <c r="CY123" s="1020"/>
      <c r="CZ123" s="1020"/>
      <c r="DA123" s="1020"/>
      <c r="DB123" s="1020"/>
      <c r="DC123" s="1020"/>
      <c r="DD123" s="1020"/>
      <c r="DE123" s="1020"/>
      <c r="DF123" s="1021"/>
      <c r="DG123" s="958" t="s">
        <v>121</v>
      </c>
      <c r="DH123" s="959"/>
      <c r="DI123" s="959"/>
      <c r="DJ123" s="959"/>
      <c r="DK123" s="960"/>
      <c r="DL123" s="961" t="s">
        <v>121</v>
      </c>
      <c r="DM123" s="959"/>
      <c r="DN123" s="959"/>
      <c r="DO123" s="959"/>
      <c r="DP123" s="960"/>
      <c r="DQ123" s="961" t="s">
        <v>121</v>
      </c>
      <c r="DR123" s="959"/>
      <c r="DS123" s="959"/>
      <c r="DT123" s="959"/>
      <c r="DU123" s="960"/>
      <c r="DV123" s="962" t="s">
        <v>121</v>
      </c>
      <c r="DW123" s="963"/>
      <c r="DX123" s="963"/>
      <c r="DY123" s="963"/>
      <c r="DZ123" s="964"/>
    </row>
    <row r="124" spans="1:130" s="218" customFormat="1" ht="26.25" customHeight="1" thickBot="1" x14ac:dyDescent="0.2">
      <c r="A124" s="1057"/>
      <c r="B124" s="949"/>
      <c r="C124" s="922" t="s">
        <v>441</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121</v>
      </c>
      <c r="AB124" s="959"/>
      <c r="AC124" s="959"/>
      <c r="AD124" s="959"/>
      <c r="AE124" s="960"/>
      <c r="AF124" s="961" t="s">
        <v>121</v>
      </c>
      <c r="AG124" s="959"/>
      <c r="AH124" s="959"/>
      <c r="AI124" s="959"/>
      <c r="AJ124" s="960"/>
      <c r="AK124" s="961" t="s">
        <v>121</v>
      </c>
      <c r="AL124" s="959"/>
      <c r="AM124" s="959"/>
      <c r="AN124" s="959"/>
      <c r="AO124" s="960"/>
      <c r="AP124" s="962" t="s">
        <v>121</v>
      </c>
      <c r="AQ124" s="963"/>
      <c r="AR124" s="963"/>
      <c r="AS124" s="963"/>
      <c r="AT124" s="964"/>
      <c r="AU124" s="1059" t="s">
        <v>453</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234.4</v>
      </c>
      <c r="BR124" s="1027"/>
      <c r="BS124" s="1027"/>
      <c r="BT124" s="1027"/>
      <c r="BU124" s="1027"/>
      <c r="BV124" s="1027">
        <v>256.10000000000002</v>
      </c>
      <c r="BW124" s="1027"/>
      <c r="BX124" s="1027"/>
      <c r="BY124" s="1027"/>
      <c r="BZ124" s="1027"/>
      <c r="CA124" s="1027">
        <v>245.6</v>
      </c>
      <c r="CB124" s="1027"/>
      <c r="CC124" s="1027"/>
      <c r="CD124" s="1027"/>
      <c r="CE124" s="1027"/>
      <c r="CF124" s="1028"/>
      <c r="CG124" s="1029"/>
      <c r="CH124" s="1029"/>
      <c r="CI124" s="1029"/>
      <c r="CJ124" s="1030"/>
      <c r="CK124" s="1012"/>
      <c r="CL124" s="1012"/>
      <c r="CM124" s="1012"/>
      <c r="CN124" s="1012"/>
      <c r="CO124" s="1013"/>
      <c r="CP124" s="1019" t="s">
        <v>454</v>
      </c>
      <c r="CQ124" s="1020"/>
      <c r="CR124" s="1020"/>
      <c r="CS124" s="1020"/>
      <c r="CT124" s="1020"/>
      <c r="CU124" s="1020"/>
      <c r="CV124" s="1020"/>
      <c r="CW124" s="1020"/>
      <c r="CX124" s="1020"/>
      <c r="CY124" s="1020"/>
      <c r="CZ124" s="1020"/>
      <c r="DA124" s="1020"/>
      <c r="DB124" s="1020"/>
      <c r="DC124" s="1020"/>
      <c r="DD124" s="1020"/>
      <c r="DE124" s="1020"/>
      <c r="DF124" s="1021"/>
      <c r="DG124" s="1004" t="s">
        <v>121</v>
      </c>
      <c r="DH124" s="986"/>
      <c r="DI124" s="986"/>
      <c r="DJ124" s="986"/>
      <c r="DK124" s="987"/>
      <c r="DL124" s="985" t="s">
        <v>121</v>
      </c>
      <c r="DM124" s="986"/>
      <c r="DN124" s="986"/>
      <c r="DO124" s="986"/>
      <c r="DP124" s="987"/>
      <c r="DQ124" s="985" t="s">
        <v>121</v>
      </c>
      <c r="DR124" s="986"/>
      <c r="DS124" s="986"/>
      <c r="DT124" s="986"/>
      <c r="DU124" s="987"/>
      <c r="DV124" s="988" t="s">
        <v>121</v>
      </c>
      <c r="DW124" s="989"/>
      <c r="DX124" s="989"/>
      <c r="DY124" s="989"/>
      <c r="DZ124" s="990"/>
    </row>
    <row r="125" spans="1:130" s="218" customFormat="1" ht="26.25" customHeight="1" x14ac:dyDescent="0.15">
      <c r="A125" s="1057"/>
      <c r="B125" s="949"/>
      <c r="C125" s="922" t="s">
        <v>443</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121</v>
      </c>
      <c r="AB125" s="959"/>
      <c r="AC125" s="959"/>
      <c r="AD125" s="959"/>
      <c r="AE125" s="960"/>
      <c r="AF125" s="961" t="s">
        <v>121</v>
      </c>
      <c r="AG125" s="959"/>
      <c r="AH125" s="959"/>
      <c r="AI125" s="959"/>
      <c r="AJ125" s="960"/>
      <c r="AK125" s="961" t="s">
        <v>121</v>
      </c>
      <c r="AL125" s="959"/>
      <c r="AM125" s="959"/>
      <c r="AN125" s="959"/>
      <c r="AO125" s="960"/>
      <c r="AP125" s="962" t="s">
        <v>121</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455</v>
      </c>
      <c r="CL125" s="1007"/>
      <c r="CM125" s="1007"/>
      <c r="CN125" s="1007"/>
      <c r="CO125" s="1008"/>
      <c r="CP125" s="929" t="s">
        <v>456</v>
      </c>
      <c r="CQ125" s="897"/>
      <c r="CR125" s="897"/>
      <c r="CS125" s="897"/>
      <c r="CT125" s="897"/>
      <c r="CU125" s="897"/>
      <c r="CV125" s="897"/>
      <c r="CW125" s="897"/>
      <c r="CX125" s="897"/>
      <c r="CY125" s="897"/>
      <c r="CZ125" s="897"/>
      <c r="DA125" s="897"/>
      <c r="DB125" s="897"/>
      <c r="DC125" s="897"/>
      <c r="DD125" s="897"/>
      <c r="DE125" s="897"/>
      <c r="DF125" s="898"/>
      <c r="DG125" s="930" t="s">
        <v>121</v>
      </c>
      <c r="DH125" s="931"/>
      <c r="DI125" s="931"/>
      <c r="DJ125" s="931"/>
      <c r="DK125" s="931"/>
      <c r="DL125" s="931" t="s">
        <v>121</v>
      </c>
      <c r="DM125" s="931"/>
      <c r="DN125" s="931"/>
      <c r="DO125" s="931"/>
      <c r="DP125" s="931"/>
      <c r="DQ125" s="931" t="s">
        <v>121</v>
      </c>
      <c r="DR125" s="931"/>
      <c r="DS125" s="931"/>
      <c r="DT125" s="931"/>
      <c r="DU125" s="931"/>
      <c r="DV125" s="932" t="s">
        <v>121</v>
      </c>
      <c r="DW125" s="932"/>
      <c r="DX125" s="932"/>
      <c r="DY125" s="932"/>
      <c r="DZ125" s="933"/>
    </row>
    <row r="126" spans="1:130" s="218" customFormat="1" ht="26.25" customHeight="1" thickBot="1" x14ac:dyDescent="0.2">
      <c r="A126" s="1057"/>
      <c r="B126" s="949"/>
      <c r="C126" s="922" t="s">
        <v>445</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121</v>
      </c>
      <c r="AB126" s="959"/>
      <c r="AC126" s="959"/>
      <c r="AD126" s="959"/>
      <c r="AE126" s="960"/>
      <c r="AF126" s="961" t="s">
        <v>121</v>
      </c>
      <c r="AG126" s="959"/>
      <c r="AH126" s="959"/>
      <c r="AI126" s="959"/>
      <c r="AJ126" s="960"/>
      <c r="AK126" s="961" t="s">
        <v>121</v>
      </c>
      <c r="AL126" s="959"/>
      <c r="AM126" s="959"/>
      <c r="AN126" s="959"/>
      <c r="AO126" s="960"/>
      <c r="AP126" s="962" t="s">
        <v>121</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457</v>
      </c>
      <c r="CQ126" s="923"/>
      <c r="CR126" s="923"/>
      <c r="CS126" s="923"/>
      <c r="CT126" s="923"/>
      <c r="CU126" s="923"/>
      <c r="CV126" s="923"/>
      <c r="CW126" s="923"/>
      <c r="CX126" s="923"/>
      <c r="CY126" s="923"/>
      <c r="CZ126" s="923"/>
      <c r="DA126" s="923"/>
      <c r="DB126" s="923"/>
      <c r="DC126" s="923"/>
      <c r="DD126" s="923"/>
      <c r="DE126" s="923"/>
      <c r="DF126" s="924"/>
      <c r="DG126" s="925" t="s">
        <v>121</v>
      </c>
      <c r="DH126" s="926"/>
      <c r="DI126" s="926"/>
      <c r="DJ126" s="926"/>
      <c r="DK126" s="926"/>
      <c r="DL126" s="926" t="s">
        <v>121</v>
      </c>
      <c r="DM126" s="926"/>
      <c r="DN126" s="926"/>
      <c r="DO126" s="926"/>
      <c r="DP126" s="926"/>
      <c r="DQ126" s="926" t="s">
        <v>121</v>
      </c>
      <c r="DR126" s="926"/>
      <c r="DS126" s="926"/>
      <c r="DT126" s="926"/>
      <c r="DU126" s="926"/>
      <c r="DV126" s="927" t="s">
        <v>121</v>
      </c>
      <c r="DW126" s="927"/>
      <c r="DX126" s="927"/>
      <c r="DY126" s="927"/>
      <c r="DZ126" s="928"/>
    </row>
    <row r="127" spans="1:130" s="218" customFormat="1" ht="26.25" customHeight="1" x14ac:dyDescent="0.15">
      <c r="A127" s="1058"/>
      <c r="B127" s="951"/>
      <c r="C127" s="973" t="s">
        <v>458</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121</v>
      </c>
      <c r="AB127" s="959"/>
      <c r="AC127" s="959"/>
      <c r="AD127" s="959"/>
      <c r="AE127" s="960"/>
      <c r="AF127" s="961" t="s">
        <v>121</v>
      </c>
      <c r="AG127" s="959"/>
      <c r="AH127" s="959"/>
      <c r="AI127" s="959"/>
      <c r="AJ127" s="960"/>
      <c r="AK127" s="961" t="s">
        <v>121</v>
      </c>
      <c r="AL127" s="959"/>
      <c r="AM127" s="959"/>
      <c r="AN127" s="959"/>
      <c r="AO127" s="960"/>
      <c r="AP127" s="962" t="s">
        <v>121</v>
      </c>
      <c r="AQ127" s="963"/>
      <c r="AR127" s="963"/>
      <c r="AS127" s="963"/>
      <c r="AT127" s="964"/>
      <c r="AU127" s="220"/>
      <c r="AV127" s="220"/>
      <c r="AW127" s="220"/>
      <c r="AX127" s="1031" t="s">
        <v>459</v>
      </c>
      <c r="AY127" s="1032"/>
      <c r="AZ127" s="1032"/>
      <c r="BA127" s="1032"/>
      <c r="BB127" s="1032"/>
      <c r="BC127" s="1032"/>
      <c r="BD127" s="1032"/>
      <c r="BE127" s="1033"/>
      <c r="BF127" s="1034" t="s">
        <v>460</v>
      </c>
      <c r="BG127" s="1032"/>
      <c r="BH127" s="1032"/>
      <c r="BI127" s="1032"/>
      <c r="BJ127" s="1032"/>
      <c r="BK127" s="1032"/>
      <c r="BL127" s="1033"/>
      <c r="BM127" s="1034" t="s">
        <v>461</v>
      </c>
      <c r="BN127" s="1032"/>
      <c r="BO127" s="1032"/>
      <c r="BP127" s="1032"/>
      <c r="BQ127" s="1032"/>
      <c r="BR127" s="1032"/>
      <c r="BS127" s="1033"/>
      <c r="BT127" s="1034" t="s">
        <v>462</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463</v>
      </c>
      <c r="CQ127" s="923"/>
      <c r="CR127" s="923"/>
      <c r="CS127" s="923"/>
      <c r="CT127" s="923"/>
      <c r="CU127" s="923"/>
      <c r="CV127" s="923"/>
      <c r="CW127" s="923"/>
      <c r="CX127" s="923"/>
      <c r="CY127" s="923"/>
      <c r="CZ127" s="923"/>
      <c r="DA127" s="923"/>
      <c r="DB127" s="923"/>
      <c r="DC127" s="923"/>
      <c r="DD127" s="923"/>
      <c r="DE127" s="923"/>
      <c r="DF127" s="924"/>
      <c r="DG127" s="925" t="s">
        <v>121</v>
      </c>
      <c r="DH127" s="926"/>
      <c r="DI127" s="926"/>
      <c r="DJ127" s="926"/>
      <c r="DK127" s="926"/>
      <c r="DL127" s="926" t="s">
        <v>121</v>
      </c>
      <c r="DM127" s="926"/>
      <c r="DN127" s="926"/>
      <c r="DO127" s="926"/>
      <c r="DP127" s="926"/>
      <c r="DQ127" s="926" t="s">
        <v>121</v>
      </c>
      <c r="DR127" s="926"/>
      <c r="DS127" s="926"/>
      <c r="DT127" s="926"/>
      <c r="DU127" s="926"/>
      <c r="DV127" s="927" t="s">
        <v>121</v>
      </c>
      <c r="DW127" s="927"/>
      <c r="DX127" s="927"/>
      <c r="DY127" s="927"/>
      <c r="DZ127" s="928"/>
    </row>
    <row r="128" spans="1:130" s="218" customFormat="1" ht="26.25" customHeight="1" thickBot="1" x14ac:dyDescent="0.2">
      <c r="A128" s="1041" t="s">
        <v>464</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465</v>
      </c>
      <c r="X128" s="1043"/>
      <c r="Y128" s="1043"/>
      <c r="Z128" s="1044"/>
      <c r="AA128" s="1045">
        <v>156032</v>
      </c>
      <c r="AB128" s="1046"/>
      <c r="AC128" s="1046"/>
      <c r="AD128" s="1046"/>
      <c r="AE128" s="1047"/>
      <c r="AF128" s="1048">
        <v>150819</v>
      </c>
      <c r="AG128" s="1046"/>
      <c r="AH128" s="1046"/>
      <c r="AI128" s="1046"/>
      <c r="AJ128" s="1047"/>
      <c r="AK128" s="1048">
        <v>155608</v>
      </c>
      <c r="AL128" s="1046"/>
      <c r="AM128" s="1046"/>
      <c r="AN128" s="1046"/>
      <c r="AO128" s="1047"/>
      <c r="AP128" s="1049"/>
      <c r="AQ128" s="1050"/>
      <c r="AR128" s="1050"/>
      <c r="AS128" s="1050"/>
      <c r="AT128" s="1051"/>
      <c r="AU128" s="220"/>
      <c r="AV128" s="220"/>
      <c r="AW128" s="220"/>
      <c r="AX128" s="896" t="s">
        <v>466</v>
      </c>
      <c r="AY128" s="897"/>
      <c r="AZ128" s="897"/>
      <c r="BA128" s="897"/>
      <c r="BB128" s="897"/>
      <c r="BC128" s="897"/>
      <c r="BD128" s="897"/>
      <c r="BE128" s="898"/>
      <c r="BF128" s="1052" t="s">
        <v>121</v>
      </c>
      <c r="BG128" s="1053"/>
      <c r="BH128" s="1053"/>
      <c r="BI128" s="1053"/>
      <c r="BJ128" s="1053"/>
      <c r="BK128" s="1053"/>
      <c r="BL128" s="1054"/>
      <c r="BM128" s="1052">
        <v>13.63</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467</v>
      </c>
      <c r="CQ128" s="726"/>
      <c r="CR128" s="726"/>
      <c r="CS128" s="726"/>
      <c r="CT128" s="726"/>
      <c r="CU128" s="726"/>
      <c r="CV128" s="726"/>
      <c r="CW128" s="726"/>
      <c r="CX128" s="726"/>
      <c r="CY128" s="726"/>
      <c r="CZ128" s="726"/>
      <c r="DA128" s="726"/>
      <c r="DB128" s="726"/>
      <c r="DC128" s="726"/>
      <c r="DD128" s="726"/>
      <c r="DE128" s="726"/>
      <c r="DF128" s="1036"/>
      <c r="DG128" s="1037" t="s">
        <v>121</v>
      </c>
      <c r="DH128" s="1038"/>
      <c r="DI128" s="1038"/>
      <c r="DJ128" s="1038"/>
      <c r="DK128" s="1038"/>
      <c r="DL128" s="1038">
        <v>165000</v>
      </c>
      <c r="DM128" s="1038"/>
      <c r="DN128" s="1038"/>
      <c r="DO128" s="1038"/>
      <c r="DP128" s="1038"/>
      <c r="DQ128" s="1038">
        <v>150123</v>
      </c>
      <c r="DR128" s="1038"/>
      <c r="DS128" s="1038"/>
      <c r="DT128" s="1038"/>
      <c r="DU128" s="1038"/>
      <c r="DV128" s="1039">
        <v>2.1</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468</v>
      </c>
      <c r="X129" s="1071"/>
      <c r="Y129" s="1071"/>
      <c r="Z129" s="1072"/>
      <c r="AA129" s="958">
        <v>8221876</v>
      </c>
      <c r="AB129" s="959"/>
      <c r="AC129" s="959"/>
      <c r="AD129" s="959"/>
      <c r="AE129" s="960"/>
      <c r="AF129" s="961">
        <v>8226478</v>
      </c>
      <c r="AG129" s="959"/>
      <c r="AH129" s="959"/>
      <c r="AI129" s="959"/>
      <c r="AJ129" s="960"/>
      <c r="AK129" s="961">
        <v>8479451</v>
      </c>
      <c r="AL129" s="959"/>
      <c r="AM129" s="959"/>
      <c r="AN129" s="959"/>
      <c r="AO129" s="960"/>
      <c r="AP129" s="1073"/>
      <c r="AQ129" s="1074"/>
      <c r="AR129" s="1074"/>
      <c r="AS129" s="1074"/>
      <c r="AT129" s="1075"/>
      <c r="AU129" s="221"/>
      <c r="AV129" s="221"/>
      <c r="AW129" s="221"/>
      <c r="AX129" s="1065" t="s">
        <v>469</v>
      </c>
      <c r="AY129" s="923"/>
      <c r="AZ129" s="923"/>
      <c r="BA129" s="923"/>
      <c r="BB129" s="923"/>
      <c r="BC129" s="923"/>
      <c r="BD129" s="923"/>
      <c r="BE129" s="924"/>
      <c r="BF129" s="1066" t="s">
        <v>121</v>
      </c>
      <c r="BG129" s="1067"/>
      <c r="BH129" s="1067"/>
      <c r="BI129" s="1067"/>
      <c r="BJ129" s="1067"/>
      <c r="BK129" s="1067"/>
      <c r="BL129" s="1068"/>
      <c r="BM129" s="1066">
        <v>18.63</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470</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471</v>
      </c>
      <c r="X130" s="1071"/>
      <c r="Y130" s="1071"/>
      <c r="Z130" s="1072"/>
      <c r="AA130" s="958">
        <v>1133526</v>
      </c>
      <c r="AB130" s="959"/>
      <c r="AC130" s="959"/>
      <c r="AD130" s="959"/>
      <c r="AE130" s="960"/>
      <c r="AF130" s="961">
        <v>1096291</v>
      </c>
      <c r="AG130" s="959"/>
      <c r="AH130" s="959"/>
      <c r="AI130" s="959"/>
      <c r="AJ130" s="960"/>
      <c r="AK130" s="961">
        <v>1162180</v>
      </c>
      <c r="AL130" s="959"/>
      <c r="AM130" s="959"/>
      <c r="AN130" s="959"/>
      <c r="AO130" s="960"/>
      <c r="AP130" s="1073"/>
      <c r="AQ130" s="1074"/>
      <c r="AR130" s="1074"/>
      <c r="AS130" s="1074"/>
      <c r="AT130" s="1075"/>
      <c r="AU130" s="221"/>
      <c r="AV130" s="221"/>
      <c r="AW130" s="221"/>
      <c r="AX130" s="1065" t="s">
        <v>472</v>
      </c>
      <c r="AY130" s="923"/>
      <c r="AZ130" s="923"/>
      <c r="BA130" s="923"/>
      <c r="BB130" s="923"/>
      <c r="BC130" s="923"/>
      <c r="BD130" s="923"/>
      <c r="BE130" s="924"/>
      <c r="BF130" s="1101">
        <v>14.3</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473</v>
      </c>
      <c r="X131" s="1108"/>
      <c r="Y131" s="1108"/>
      <c r="Z131" s="1109"/>
      <c r="AA131" s="1004">
        <v>7088350</v>
      </c>
      <c r="AB131" s="986"/>
      <c r="AC131" s="986"/>
      <c r="AD131" s="986"/>
      <c r="AE131" s="987"/>
      <c r="AF131" s="985">
        <v>7130187</v>
      </c>
      <c r="AG131" s="986"/>
      <c r="AH131" s="986"/>
      <c r="AI131" s="986"/>
      <c r="AJ131" s="987"/>
      <c r="AK131" s="985">
        <v>7317271</v>
      </c>
      <c r="AL131" s="986"/>
      <c r="AM131" s="986"/>
      <c r="AN131" s="986"/>
      <c r="AO131" s="987"/>
      <c r="AP131" s="1110"/>
      <c r="AQ131" s="1111"/>
      <c r="AR131" s="1111"/>
      <c r="AS131" s="1111"/>
      <c r="AT131" s="1112"/>
      <c r="AU131" s="221"/>
      <c r="AV131" s="221"/>
      <c r="AW131" s="221"/>
      <c r="AX131" s="1083" t="s">
        <v>474</v>
      </c>
      <c r="AY131" s="726"/>
      <c r="AZ131" s="726"/>
      <c r="BA131" s="726"/>
      <c r="BB131" s="726"/>
      <c r="BC131" s="726"/>
      <c r="BD131" s="726"/>
      <c r="BE131" s="1036"/>
      <c r="BF131" s="1084">
        <v>245.6</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475</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476</v>
      </c>
      <c r="W132" s="1094"/>
      <c r="X132" s="1094"/>
      <c r="Y132" s="1094"/>
      <c r="Z132" s="1095"/>
      <c r="AA132" s="1096">
        <v>13.60099318</v>
      </c>
      <c r="AB132" s="1097"/>
      <c r="AC132" s="1097"/>
      <c r="AD132" s="1097"/>
      <c r="AE132" s="1098"/>
      <c r="AF132" s="1099">
        <v>14.66235037</v>
      </c>
      <c r="AG132" s="1097"/>
      <c r="AH132" s="1097"/>
      <c r="AI132" s="1097"/>
      <c r="AJ132" s="1098"/>
      <c r="AK132" s="1099">
        <v>14.904945359999999</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477</v>
      </c>
      <c r="W133" s="1077"/>
      <c r="X133" s="1077"/>
      <c r="Y133" s="1077"/>
      <c r="Z133" s="1078"/>
      <c r="AA133" s="1079">
        <v>11.7</v>
      </c>
      <c r="AB133" s="1080"/>
      <c r="AC133" s="1080"/>
      <c r="AD133" s="1080"/>
      <c r="AE133" s="1081"/>
      <c r="AF133" s="1079">
        <v>13.2</v>
      </c>
      <c r="AG133" s="1080"/>
      <c r="AH133" s="1080"/>
      <c r="AI133" s="1080"/>
      <c r="AJ133" s="1081"/>
      <c r="AK133" s="1079">
        <v>14.3</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g2JoH8JeXDOQMr0IaC9hPb+kmUydtFbl4TgdyeXFwrfPEu0Vei0bRb1fAlbVPL5z2fsbE6Py6Y9ffc3Eaa9PIg==" saltValue="lWOoSDUo3omNiPWe7fYuw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478</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J2naQH5YxB+u9qzAgFE4VGsUJdZDRY+ET4edYPrC+XONOaFgolCMSOGhogOUHQm0cHTV1TH5lclsrPIBANu7tQ==" saltValue="RDH3Ay/RfejxwNxHkVOLdg==" spinCount="100000" sheet="1" objects="1" scenarios="1"/>
  <dataConsolidate/>
  <phoneticPr fontId="2"/>
  <pageMargins left="0.59055118110236227" right="0" top="0.59055118110236227" bottom="0.59055118110236227" header="0.39370078740157483" footer="0.39370078740157483"/>
  <pageSetup paperSize="9" scale="42"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T1TJvQVy6hzpWYLhxaBNnBHi7GrkwsOI5UOyr/lh/mKOuA/1yKRk18z3B8a94th+bOgE7SA6MXDNTeAS414eTw==" saltValue="weD9jNygPxQ9lBSVma2Vhg==" spinCount="100000" sheet="1" objects="1" scenarios="1"/>
  <dataConsolidate/>
  <phoneticPr fontId="2"/>
  <pageMargins left="0.59055118110236227" right="0" top="0.59055118110236227" bottom="0.59055118110236227" header="0.39370078740157483" footer="0.39370078740157483"/>
  <pageSetup paperSize="9" scale="46"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85" zoomScaleSheetLayoutView="85"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481</v>
      </c>
      <c r="AP7" s="260"/>
      <c r="AQ7" s="261" t="s">
        <v>482</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483</v>
      </c>
      <c r="AQ8" s="267" t="s">
        <v>484</v>
      </c>
      <c r="AR8" s="268" t="s">
        <v>485</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486</v>
      </c>
      <c r="AL9" s="1117"/>
      <c r="AM9" s="1117"/>
      <c r="AN9" s="1118"/>
      <c r="AO9" s="269">
        <v>2712103</v>
      </c>
      <c r="AP9" s="269">
        <v>111061</v>
      </c>
      <c r="AQ9" s="270">
        <v>98214</v>
      </c>
      <c r="AR9" s="271">
        <v>13.1</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487</v>
      </c>
      <c r="AL10" s="1117"/>
      <c r="AM10" s="1117"/>
      <c r="AN10" s="1118"/>
      <c r="AO10" s="272">
        <v>424935</v>
      </c>
      <c r="AP10" s="272">
        <v>17401</v>
      </c>
      <c r="AQ10" s="273">
        <v>8330</v>
      </c>
      <c r="AR10" s="274">
        <v>108.9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488</v>
      </c>
      <c r="AL11" s="1117"/>
      <c r="AM11" s="1117"/>
      <c r="AN11" s="1118"/>
      <c r="AO11" s="272">
        <v>145260</v>
      </c>
      <c r="AP11" s="272">
        <v>5948</v>
      </c>
      <c r="AQ11" s="273">
        <v>2236</v>
      </c>
      <c r="AR11" s="274">
        <v>166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489</v>
      </c>
      <c r="AL12" s="1117"/>
      <c r="AM12" s="1117"/>
      <c r="AN12" s="1118"/>
      <c r="AO12" s="272" t="s">
        <v>490</v>
      </c>
      <c r="AP12" s="272" t="s">
        <v>490</v>
      </c>
      <c r="AQ12" s="273">
        <v>12</v>
      </c>
      <c r="AR12" s="274" t="s">
        <v>490</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491</v>
      </c>
      <c r="AL13" s="1117"/>
      <c r="AM13" s="1117"/>
      <c r="AN13" s="1118"/>
      <c r="AO13" s="272">
        <v>97479</v>
      </c>
      <c r="AP13" s="272">
        <v>3992</v>
      </c>
      <c r="AQ13" s="273">
        <v>3111</v>
      </c>
      <c r="AR13" s="274">
        <v>28.3</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492</v>
      </c>
      <c r="AL14" s="1117"/>
      <c r="AM14" s="1117"/>
      <c r="AN14" s="1118"/>
      <c r="AO14" s="272">
        <v>42919</v>
      </c>
      <c r="AP14" s="272">
        <v>1758</v>
      </c>
      <c r="AQ14" s="273">
        <v>1882</v>
      </c>
      <c r="AR14" s="274">
        <v>-6.6</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493</v>
      </c>
      <c r="AL15" s="1120"/>
      <c r="AM15" s="1120"/>
      <c r="AN15" s="1121"/>
      <c r="AO15" s="272">
        <v>-217149</v>
      </c>
      <c r="AP15" s="272">
        <v>-8892</v>
      </c>
      <c r="AQ15" s="273">
        <v>-6411</v>
      </c>
      <c r="AR15" s="274">
        <v>38.700000000000003</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3205547</v>
      </c>
      <c r="AP16" s="272">
        <v>131267</v>
      </c>
      <c r="AQ16" s="273">
        <v>107373</v>
      </c>
      <c r="AR16" s="274">
        <v>22.3</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498</v>
      </c>
      <c r="AL21" s="1123"/>
      <c r="AM21" s="1123"/>
      <c r="AN21" s="1124"/>
      <c r="AO21" s="285">
        <v>10.57</v>
      </c>
      <c r="AP21" s="286">
        <v>9.17</v>
      </c>
      <c r="AQ21" s="287">
        <v>1.4</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499</v>
      </c>
      <c r="AL22" s="1123"/>
      <c r="AM22" s="1123"/>
      <c r="AN22" s="1124"/>
      <c r="AO22" s="290">
        <v>99.9</v>
      </c>
      <c r="AP22" s="291">
        <v>97.5</v>
      </c>
      <c r="AQ22" s="292">
        <v>2.4</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500</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481</v>
      </c>
      <c r="AP30" s="260"/>
      <c r="AQ30" s="261" t="s">
        <v>482</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483</v>
      </c>
      <c r="AQ31" s="267" t="s">
        <v>484</v>
      </c>
      <c r="AR31" s="268" t="s">
        <v>485</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503</v>
      </c>
      <c r="AL32" s="1131"/>
      <c r="AM32" s="1131"/>
      <c r="AN32" s="1132"/>
      <c r="AO32" s="300">
        <v>1551770</v>
      </c>
      <c r="AP32" s="300">
        <v>63545</v>
      </c>
      <c r="AQ32" s="301">
        <v>55954</v>
      </c>
      <c r="AR32" s="302">
        <v>13.6</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504</v>
      </c>
      <c r="AL33" s="1131"/>
      <c r="AM33" s="1131"/>
      <c r="AN33" s="1132"/>
      <c r="AO33" s="300" t="s">
        <v>490</v>
      </c>
      <c r="AP33" s="300" t="s">
        <v>490</v>
      </c>
      <c r="AQ33" s="301" t="s">
        <v>490</v>
      </c>
      <c r="AR33" s="302" t="s">
        <v>490</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505</v>
      </c>
      <c r="AL34" s="1131"/>
      <c r="AM34" s="1131"/>
      <c r="AN34" s="1132"/>
      <c r="AO34" s="300" t="s">
        <v>490</v>
      </c>
      <c r="AP34" s="300" t="s">
        <v>490</v>
      </c>
      <c r="AQ34" s="301">
        <v>1</v>
      </c>
      <c r="AR34" s="302" t="s">
        <v>490</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506</v>
      </c>
      <c r="AL35" s="1131"/>
      <c r="AM35" s="1131"/>
      <c r="AN35" s="1132"/>
      <c r="AO35" s="300">
        <v>409183</v>
      </c>
      <c r="AP35" s="300">
        <v>16756</v>
      </c>
      <c r="AQ35" s="301">
        <v>17691</v>
      </c>
      <c r="AR35" s="302">
        <v>-5.3</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507</v>
      </c>
      <c r="AL36" s="1131"/>
      <c r="AM36" s="1131"/>
      <c r="AN36" s="1132"/>
      <c r="AO36" s="300">
        <v>395506</v>
      </c>
      <c r="AP36" s="300">
        <v>16196</v>
      </c>
      <c r="AQ36" s="301">
        <v>2603</v>
      </c>
      <c r="AR36" s="302">
        <v>522.20000000000005</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508</v>
      </c>
      <c r="AL37" s="1131"/>
      <c r="AM37" s="1131"/>
      <c r="AN37" s="1132"/>
      <c r="AO37" s="300">
        <v>51652</v>
      </c>
      <c r="AP37" s="300">
        <v>2115</v>
      </c>
      <c r="AQ37" s="301">
        <v>579</v>
      </c>
      <c r="AR37" s="302">
        <v>265.3</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509</v>
      </c>
      <c r="AL38" s="1134"/>
      <c r="AM38" s="1134"/>
      <c r="AN38" s="1135"/>
      <c r="AO38" s="303">
        <v>312</v>
      </c>
      <c r="AP38" s="303">
        <v>13</v>
      </c>
      <c r="AQ38" s="304">
        <v>4</v>
      </c>
      <c r="AR38" s="292">
        <v>225</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510</v>
      </c>
      <c r="AL39" s="1134"/>
      <c r="AM39" s="1134"/>
      <c r="AN39" s="1135"/>
      <c r="AO39" s="300">
        <v>-155608</v>
      </c>
      <c r="AP39" s="300">
        <v>-6372</v>
      </c>
      <c r="AQ39" s="301">
        <v>-4663</v>
      </c>
      <c r="AR39" s="302">
        <v>36.700000000000003</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511</v>
      </c>
      <c r="AL40" s="1131"/>
      <c r="AM40" s="1131"/>
      <c r="AN40" s="1132"/>
      <c r="AO40" s="300">
        <v>-1162180</v>
      </c>
      <c r="AP40" s="300">
        <v>-47591</v>
      </c>
      <c r="AQ40" s="301">
        <v>-48945</v>
      </c>
      <c r="AR40" s="302">
        <v>-2.8</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1090635</v>
      </c>
      <c r="AP41" s="300">
        <v>44662</v>
      </c>
      <c r="AQ41" s="301">
        <v>23225</v>
      </c>
      <c r="AR41" s="302">
        <v>92.3</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481</v>
      </c>
      <c r="AN49" s="1127" t="s">
        <v>514</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515</v>
      </c>
      <c r="AO50" s="317" t="s">
        <v>516</v>
      </c>
      <c r="AP50" s="318" t="s">
        <v>517</v>
      </c>
      <c r="AQ50" s="319" t="s">
        <v>518</v>
      </c>
      <c r="AR50" s="320" t="s">
        <v>519</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7059885</v>
      </c>
      <c r="AN51" s="322">
        <v>269884</v>
      </c>
      <c r="AO51" s="323">
        <v>56.7</v>
      </c>
      <c r="AP51" s="324">
        <v>76347</v>
      </c>
      <c r="AQ51" s="325">
        <v>2.4</v>
      </c>
      <c r="AR51" s="326">
        <v>54.3</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5083665</v>
      </c>
      <c r="AN52" s="330">
        <v>194337</v>
      </c>
      <c r="AO52" s="331">
        <v>76.900000000000006</v>
      </c>
      <c r="AP52" s="332">
        <v>41762</v>
      </c>
      <c r="AQ52" s="333">
        <v>0.5</v>
      </c>
      <c r="AR52" s="334">
        <v>76.400000000000006</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2807069</v>
      </c>
      <c r="AN53" s="322">
        <v>108860</v>
      </c>
      <c r="AO53" s="323">
        <v>-59.7</v>
      </c>
      <c r="AP53" s="324">
        <v>69604</v>
      </c>
      <c r="AQ53" s="325">
        <v>-8.8000000000000007</v>
      </c>
      <c r="AR53" s="326">
        <v>-50.9</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656495</v>
      </c>
      <c r="AN54" s="330">
        <v>25459</v>
      </c>
      <c r="AO54" s="331">
        <v>-86.9</v>
      </c>
      <c r="AP54" s="332">
        <v>36247</v>
      </c>
      <c r="AQ54" s="333">
        <v>-13.2</v>
      </c>
      <c r="AR54" s="334">
        <v>-73.7</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3942071</v>
      </c>
      <c r="AN55" s="322">
        <v>155961</v>
      </c>
      <c r="AO55" s="323">
        <v>43.3</v>
      </c>
      <c r="AP55" s="324">
        <v>68410</v>
      </c>
      <c r="AQ55" s="325">
        <v>-1.7</v>
      </c>
      <c r="AR55" s="326">
        <v>45</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569072</v>
      </c>
      <c r="AN56" s="330">
        <v>22514</v>
      </c>
      <c r="AO56" s="331">
        <v>-11.6</v>
      </c>
      <c r="AP56" s="332">
        <v>35086</v>
      </c>
      <c r="AQ56" s="333">
        <v>-3.2</v>
      </c>
      <c r="AR56" s="334">
        <v>-8.4</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4458783</v>
      </c>
      <c r="AN57" s="322">
        <v>179421</v>
      </c>
      <c r="AO57" s="323">
        <v>15</v>
      </c>
      <c r="AP57" s="324">
        <v>73019</v>
      </c>
      <c r="AQ57" s="325">
        <v>6.7</v>
      </c>
      <c r="AR57" s="326">
        <v>8.3000000000000007</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697976</v>
      </c>
      <c r="AN58" s="330">
        <v>28086</v>
      </c>
      <c r="AO58" s="331">
        <v>24.7</v>
      </c>
      <c r="AP58" s="332">
        <v>39427</v>
      </c>
      <c r="AQ58" s="333">
        <v>12.4</v>
      </c>
      <c r="AR58" s="334">
        <v>12.3</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1187925</v>
      </c>
      <c r="AN59" s="322">
        <v>48646</v>
      </c>
      <c r="AO59" s="323">
        <v>-72.900000000000006</v>
      </c>
      <c r="AP59" s="324">
        <v>76590</v>
      </c>
      <c r="AQ59" s="325">
        <v>4.9000000000000004</v>
      </c>
      <c r="AR59" s="326">
        <v>-77.8</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490140</v>
      </c>
      <c r="AN60" s="330">
        <v>20071</v>
      </c>
      <c r="AO60" s="331">
        <v>-28.5</v>
      </c>
      <c r="AP60" s="332">
        <v>42387</v>
      </c>
      <c r="AQ60" s="333">
        <v>7.5</v>
      </c>
      <c r="AR60" s="334">
        <v>-36</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3891147</v>
      </c>
      <c r="AN61" s="337">
        <v>152554</v>
      </c>
      <c r="AO61" s="338">
        <v>-3.5</v>
      </c>
      <c r="AP61" s="339">
        <v>72794</v>
      </c>
      <c r="AQ61" s="340">
        <v>0.7</v>
      </c>
      <c r="AR61" s="326">
        <v>-4.2</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1499470</v>
      </c>
      <c r="AN62" s="330">
        <v>58093</v>
      </c>
      <c r="AO62" s="331">
        <v>-5.0999999999999996</v>
      </c>
      <c r="AP62" s="332">
        <v>38982</v>
      </c>
      <c r="AQ62" s="333">
        <v>0.8</v>
      </c>
      <c r="AR62" s="334">
        <v>-5.9</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jJibcHXRgp7bWurmlsA8majfi0gZUuEFLOR8AT4R010gPPv2wE55E9OcSxf7LtOaibzd+z0nEWRTx4VQ4aRRjg==" saltValue="FO1TP5Sb8lwy0HgKQcIaB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ageMargins left="0.59055118110236227" right="0" top="0.59055118110236227" bottom="0.59055118110236227" header="0.39370078740157483" footer="0.39370078740157483"/>
  <pageSetup paperSize="9" scale="5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478</v>
      </c>
    </row>
    <row r="120" spans="125:125" ht="13.5" hidden="1" customHeight="1" x14ac:dyDescent="0.15"/>
    <row r="121" spans="125:125" ht="13.5" hidden="1" customHeight="1" x14ac:dyDescent="0.15">
      <c r="DU121" s="247"/>
    </row>
  </sheetData>
  <sheetProtection algorithmName="SHA-512" hashValue="sIX3fEx078/vfxhJcqV/TKE3G6rFSUzGZS1D6bNj13HNpjeHUs26lPwcHveXZiCbP22MDAul99qIa6lSrn5bfA==" saltValue="tS1ulWaSH+rWu6j1EABzjw==" spinCount="100000" sheet="1" objects="1" scenarios="1"/>
  <dataConsolidate/>
  <phoneticPr fontId="2"/>
  <pageMargins left="0.59055118110236227" right="0" top="0.59055118110236227" bottom="0.59055118110236227" header="0.39370078740157483" footer="0.39370078740157483"/>
  <pageSetup paperSize="8" scale="53"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85" zoomScaleNormal="85" zoomScaleSheetLayoutView="55" workbookViewId="0">
      <selection activeCell="K52" sqref="K52"/>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478</v>
      </c>
    </row>
  </sheetData>
  <sheetProtection algorithmName="SHA-512" hashValue="dGK49/u+BsBeqtuG+w0AtxOozovVgB4bn8pF3ODJu1awfJkfVYZcJKhTLgjcWazcJQBlMcVlgE5+5FLVilHMbA==" saltValue="W+f4THmlQ0mg01+V2yyqxg==" spinCount="100000" sheet="1" objects="1" scenarios="1"/>
  <dataConsolidate/>
  <phoneticPr fontId="2"/>
  <pageMargins left="0.59055118110236227" right="0" top="0.59055118110236227" bottom="0.59055118110236227" header="0.39370078740157483" footer="0.39370078740157483"/>
  <pageSetup paperSize="9" scale="35"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0"/>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4.55</v>
      </c>
      <c r="G47" s="12">
        <v>7.34</v>
      </c>
      <c r="H47" s="12">
        <v>5.68</v>
      </c>
      <c r="I47" s="12">
        <v>4.03</v>
      </c>
      <c r="J47" s="13">
        <v>3.47</v>
      </c>
    </row>
    <row r="48" spans="2:10" ht="57.75" customHeight="1" x14ac:dyDescent="0.15">
      <c r="B48" s="14"/>
      <c r="C48" s="1141" t="s">
        <v>4</v>
      </c>
      <c r="D48" s="1141"/>
      <c r="E48" s="1142"/>
      <c r="F48" s="15">
        <v>5.86</v>
      </c>
      <c r="G48" s="16">
        <v>7.35</v>
      </c>
      <c r="H48" s="16">
        <v>7.21</v>
      </c>
      <c r="I48" s="16">
        <v>6.75</v>
      </c>
      <c r="J48" s="17">
        <v>5.0999999999999996</v>
      </c>
    </row>
    <row r="49" spans="2:10" ht="57.75" customHeight="1" thickBot="1" x14ac:dyDescent="0.2">
      <c r="B49" s="18"/>
      <c r="C49" s="1143" t="s">
        <v>5</v>
      </c>
      <c r="D49" s="1143"/>
      <c r="E49" s="1144"/>
      <c r="F49" s="19">
        <v>1.1399999999999999</v>
      </c>
      <c r="G49" s="20">
        <v>4.62</v>
      </c>
      <c r="H49" s="20" t="s">
        <v>533</v>
      </c>
      <c r="I49" s="20">
        <v>6.67</v>
      </c>
      <c r="J49" s="21" t="s">
        <v>534</v>
      </c>
    </row>
    <row r="50" spans="2:10" x14ac:dyDescent="0.15"/>
  </sheetData>
  <sheetProtection algorithmName="SHA-512" hashValue="1aeCm8uYx0DZRqdJL51IB2W/vJdEO7yvmvdLW9uv8cwNzyq+i3p0wW8HPsjw3UhnazekYRwgEeiKUTcCfz/uGw==" saltValue="jX1UTlxWTl5gu4A7OEfQ9A==" spinCount="100000" sheet="1" objects="1" scenarios="1"/>
  <mergeCells count="3">
    <mergeCell ref="C47:E47"/>
    <mergeCell ref="C48:E48"/>
    <mergeCell ref="C49:E49"/>
  </mergeCells>
  <phoneticPr fontId="2"/>
  <pageMargins left="0.59055118110236227" right="0" top="0.59055118110236227" bottom="0.59055118110236227" header="0.39370078740157483" footer="0.39370078740157483"/>
  <pageSetup paperSize="9" scale="58"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L1201-zai-106 </cp:lastModifiedBy>
  <cp:lastPrinted>2026-03-11T05:37:19Z</cp:lastPrinted>
  <dcterms:created xsi:type="dcterms:W3CDTF">2026-02-23T04:47:16Z</dcterms:created>
  <dcterms:modified xsi:type="dcterms:W3CDTF">2026-03-11T05:48:16Z</dcterms:modified>
  <cp:category/>
</cp:coreProperties>
</file>